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EKS-028-2020 - Údržba a 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'EKS-028-2020 - Údržba a o...'!$C$120:$K$892</definedName>
    <definedName name="_xlnm.Print_Area" localSheetId="1">'EKS-028-2020 - Údržba a o...'!$C$4:$J$37,'EKS-028-2020 - Údržba a o...'!$C$43:$J$104,'EKS-028-2020 - Údržba a o...'!$C$110:$K$892</definedName>
    <definedName name="_xlnm.Print_Titles" localSheetId="1">'EKS-028-2020 - Údržba a o...'!$120:$120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T454"/>
  <c r="R455"/>
  <c r="R454"/>
  <c r="P455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51"/>
  <c r="F50"/>
  <c r="F48"/>
  <c r="E46"/>
  <c r="J19"/>
  <c r="E19"/>
  <c r="J117"/>
  <c r="J18"/>
  <c r="J16"/>
  <c r="E16"/>
  <c r="F51"/>
  <c r="J15"/>
  <c r="J10"/>
  <c r="J115"/>
  <c i="1" r="L50"/>
  <c r="AM50"/>
  <c r="AM49"/>
  <c r="L49"/>
  <c r="AM47"/>
  <c r="L47"/>
  <c r="L45"/>
  <c r="L44"/>
  <c i="2" r="J876"/>
  <c r="J862"/>
  <c r="J851"/>
  <c r="BK842"/>
  <c r="J832"/>
  <c r="J829"/>
  <c r="BK821"/>
  <c r="BK811"/>
  <c r="J800"/>
  <c r="J795"/>
  <c r="BK783"/>
  <c r="BK770"/>
  <c r="BK762"/>
  <c r="BK751"/>
  <c r="BK744"/>
  <c r="J737"/>
  <c r="BK732"/>
  <c r="BK725"/>
  <c r="BK721"/>
  <c r="J713"/>
  <c r="J708"/>
  <c r="J691"/>
  <c r="BK687"/>
  <c r="J680"/>
  <c r="J673"/>
  <c r="BK665"/>
  <c r="J661"/>
  <c r="J654"/>
  <c r="J643"/>
  <c r="J638"/>
  <c r="BK633"/>
  <c r="J619"/>
  <c r="BK609"/>
  <c r="BK606"/>
  <c r="J592"/>
  <c r="BK584"/>
  <c r="BK582"/>
  <c r="BK572"/>
  <c r="J562"/>
  <c r="BK552"/>
  <c r="BK540"/>
  <c r="J530"/>
  <c r="BK526"/>
  <c r="BK518"/>
  <c r="BK512"/>
  <c r="J505"/>
  <c r="BK496"/>
  <c r="BK489"/>
  <c r="J481"/>
  <c r="J461"/>
  <c r="J452"/>
  <c r="J445"/>
  <c r="BK421"/>
  <c r="J416"/>
  <c r="J409"/>
  <c r="BK396"/>
  <c r="J391"/>
  <c r="BK378"/>
  <c r="BK369"/>
  <c r="J358"/>
  <c r="J350"/>
  <c r="BK343"/>
  <c r="BK332"/>
  <c r="J325"/>
  <c r="J319"/>
  <c r="J310"/>
  <c r="BK296"/>
  <c r="BK284"/>
  <c r="J278"/>
  <c r="J268"/>
  <c r="BK261"/>
  <c r="BK249"/>
  <c r="J237"/>
  <c r="BK233"/>
  <c r="BK229"/>
  <c r="J221"/>
  <c r="J217"/>
  <c r="BK205"/>
  <c r="J199"/>
  <c r="BK192"/>
  <c r="BK186"/>
  <c r="J173"/>
  <c r="BK166"/>
  <c r="BK160"/>
  <c r="J153"/>
  <c r="J149"/>
  <c r="BK147"/>
  <c r="J141"/>
  <c r="BK135"/>
  <c r="J129"/>
  <c r="J892"/>
  <c r="BK890"/>
  <c r="J888"/>
  <c r="BK886"/>
  <c r="BK884"/>
  <c r="BK875"/>
  <c r="BK871"/>
  <c r="BK864"/>
  <c r="BK861"/>
  <c r="J846"/>
  <c r="BK836"/>
  <c r="J817"/>
  <c r="J802"/>
  <c r="BK788"/>
  <c r="BK780"/>
  <c r="J772"/>
  <c r="BK767"/>
  <c r="J759"/>
  <c r="J744"/>
  <c r="BK737"/>
  <c r="J733"/>
  <c r="BK723"/>
  <c r="BK713"/>
  <c r="BK706"/>
  <c r="BK700"/>
  <c r="BK691"/>
  <c r="J681"/>
  <c r="BK666"/>
  <c r="J656"/>
  <c r="BK648"/>
  <c r="BK636"/>
  <c r="BK626"/>
  <c r="J622"/>
  <c r="J615"/>
  <c r="BK613"/>
  <c r="BK600"/>
  <c r="BK591"/>
  <c r="J584"/>
  <c r="BK576"/>
  <c r="BK573"/>
  <c r="J565"/>
  <c r="BK555"/>
  <c r="BK546"/>
  <c r="J542"/>
  <c r="BK534"/>
  <c r="BK527"/>
  <c r="J520"/>
  <c r="BK514"/>
  <c r="BK505"/>
  <c r="BK501"/>
  <c r="BK495"/>
  <c r="J489"/>
  <c r="BK486"/>
  <c r="BK476"/>
  <c r="BK474"/>
  <c r="BK470"/>
  <c r="J465"/>
  <c r="BK448"/>
  <c r="BK445"/>
  <c r="J441"/>
  <c r="BK437"/>
  <c r="BK435"/>
  <c r="J430"/>
  <c r="J426"/>
  <c r="J414"/>
  <c r="J412"/>
  <c r="BK405"/>
  <c r="J399"/>
  <c r="BK391"/>
  <c r="J388"/>
  <c r="J382"/>
  <c r="J380"/>
  <c r="BK372"/>
  <c r="BK363"/>
  <c r="J351"/>
  <c r="J341"/>
  <c r="J332"/>
  <c r="BK329"/>
  <c r="J321"/>
  <c r="J316"/>
  <c r="BK313"/>
  <c r="J308"/>
  <c r="BK302"/>
  <c r="BK300"/>
  <c r="J289"/>
  <c r="J279"/>
  <c r="BK270"/>
  <c r="J255"/>
  <c r="J249"/>
  <c r="J242"/>
  <c r="J230"/>
  <c r="BK219"/>
  <c r="J210"/>
  <c r="BK197"/>
  <c r="BK190"/>
  <c r="BK178"/>
  <c r="J167"/>
  <c r="J145"/>
  <c r="BK139"/>
  <c r="BK134"/>
  <c i="1" r="AS54"/>
  <c i="2" r="BK877"/>
  <c r="J861"/>
  <c r="BK856"/>
  <c r="BK849"/>
  <c r="J841"/>
  <c r="J835"/>
  <c r="J830"/>
  <c r="J820"/>
  <c r="BK814"/>
  <c r="J809"/>
  <c r="BK801"/>
  <c r="BK790"/>
  <c r="BK785"/>
  <c r="BK778"/>
  <c r="J773"/>
  <c r="J767"/>
  <c r="J760"/>
  <c r="BK754"/>
  <c r="J745"/>
  <c r="J729"/>
  <c r="J721"/>
  <c r="J709"/>
  <c r="J702"/>
  <c r="J696"/>
  <c r="J692"/>
  <c r="BK686"/>
  <c r="BK682"/>
  <c r="BK670"/>
  <c r="BK657"/>
  <c r="J648"/>
  <c r="BK642"/>
  <c r="BK632"/>
  <c r="BK624"/>
  <c r="J618"/>
  <c r="BK603"/>
  <c r="BK588"/>
  <c r="J582"/>
  <c r="J575"/>
  <c r="J569"/>
  <c r="BK563"/>
  <c r="BK556"/>
  <c r="J550"/>
  <c r="J537"/>
  <c r="J526"/>
  <c r="BK516"/>
  <c r="J507"/>
  <c r="J487"/>
  <c r="BK481"/>
  <c r="J472"/>
  <c r="BK457"/>
  <c r="BK446"/>
  <c r="J434"/>
  <c r="BK428"/>
  <c r="BK423"/>
  <c r="BK417"/>
  <c r="BK406"/>
  <c r="BK402"/>
  <c r="BK399"/>
  <c r="BK384"/>
  <c r="J381"/>
  <c r="BK375"/>
  <c r="J364"/>
  <c r="J352"/>
  <c r="BK348"/>
  <c r="J343"/>
  <c r="J337"/>
  <c r="J326"/>
  <c r="BK314"/>
  <c r="J307"/>
  <c r="J297"/>
  <c r="BK293"/>
  <c r="BK289"/>
  <c r="BK283"/>
  <c r="BK278"/>
  <c r="BK274"/>
  <c r="J263"/>
  <c r="BK257"/>
  <c r="J254"/>
  <c r="BK242"/>
  <c r="BK231"/>
  <c r="J223"/>
  <c r="BK210"/>
  <c r="BK206"/>
  <c r="BK196"/>
  <c r="J186"/>
  <c r="BK183"/>
  <c r="J179"/>
  <c r="J170"/>
  <c r="J165"/>
  <c r="BK157"/>
  <c r="J146"/>
  <c r="J132"/>
  <c r="J126"/>
  <c r="J884"/>
  <c r="BK874"/>
  <c r="BK867"/>
  <c r="J863"/>
  <c r="BK855"/>
  <c r="J850"/>
  <c r="BK841"/>
  <c r="J834"/>
  <c r="BK826"/>
  <c r="BK818"/>
  <c r="J812"/>
  <c r="BK800"/>
  <c r="J792"/>
  <c r="BK782"/>
  <c r="BK765"/>
  <c r="J754"/>
  <c r="J748"/>
  <c r="J732"/>
  <c r="J724"/>
  <c r="J715"/>
  <c r="BK698"/>
  <c r="BK693"/>
  <c r="BK685"/>
  <c r="J678"/>
  <c r="J672"/>
  <c r="J668"/>
  <c r="BK662"/>
  <c r="J653"/>
  <c r="BK643"/>
  <c r="BK630"/>
  <c r="J623"/>
  <c r="J613"/>
  <c r="J608"/>
  <c r="BK602"/>
  <c r="BK597"/>
  <c r="BK592"/>
  <c r="BK585"/>
  <c r="BK569"/>
  <c r="BK565"/>
  <c r="BK558"/>
  <c r="J549"/>
  <c r="J546"/>
  <c r="BK542"/>
  <c r="BK520"/>
  <c r="J516"/>
  <c r="J511"/>
  <c r="J504"/>
  <c r="BK502"/>
  <c r="J495"/>
  <c r="J483"/>
  <c r="J474"/>
  <c r="BK471"/>
  <c r="BK466"/>
  <c r="BK460"/>
  <c r="BK452"/>
  <c r="J444"/>
  <c r="BK441"/>
  <c r="BK438"/>
  <c r="J415"/>
  <c r="J410"/>
  <c r="BK404"/>
  <c r="J396"/>
  <c r="J390"/>
  <c r="BK383"/>
  <c r="J373"/>
  <c r="BK366"/>
  <c r="J361"/>
  <c r="BK356"/>
  <c r="J340"/>
  <c r="J336"/>
  <c r="BK323"/>
  <c r="J315"/>
  <c r="J306"/>
  <c r="J298"/>
  <c r="J290"/>
  <c r="BK282"/>
  <c r="BK271"/>
  <c r="J265"/>
  <c r="J261"/>
  <c r="J248"/>
  <c r="BK240"/>
  <c r="J235"/>
  <c r="BK223"/>
  <c r="BK217"/>
  <c r="BK211"/>
  <c r="J196"/>
  <c r="J189"/>
  <c r="BK176"/>
  <c r="BK172"/>
  <c r="BK165"/>
  <c r="J159"/>
  <c r="J152"/>
  <c r="J139"/>
  <c r="J128"/>
  <c r="BK878"/>
  <c r="J867"/>
  <c r="J852"/>
  <c r="J843"/>
  <c r="J833"/>
  <c r="BK828"/>
  <c r="J823"/>
  <c r="BK812"/>
  <c r="J808"/>
  <c r="BK796"/>
  <c r="J785"/>
  <c r="J774"/>
  <c r="BK755"/>
  <c r="J750"/>
  <c r="J742"/>
  <c r="J738"/>
  <c r="J728"/>
  <c r="BK724"/>
  <c r="BK720"/>
  <c r="BK712"/>
  <c r="BK704"/>
  <c r="BK696"/>
  <c r="BK688"/>
  <c r="J683"/>
  <c r="BK667"/>
  <c r="J662"/>
  <c r="J658"/>
  <c r="J647"/>
  <c r="J641"/>
  <c r="BK637"/>
  <c r="J632"/>
  <c r="BK617"/>
  <c r="BK608"/>
  <c r="BK598"/>
  <c r="J585"/>
  <c r="BK577"/>
  <c r="J563"/>
  <c r="BK548"/>
  <c r="J533"/>
  <c r="J527"/>
  <c r="J521"/>
  <c r="J513"/>
  <c r="BK507"/>
  <c r="BK498"/>
  <c r="BK494"/>
  <c r="BK488"/>
  <c r="J468"/>
  <c r="BK455"/>
  <c r="J446"/>
  <c r="BK429"/>
  <c r="BK420"/>
  <c r="J417"/>
  <c r="BK411"/>
  <c r="BK397"/>
  <c r="J394"/>
  <c r="J377"/>
  <c r="BK370"/>
  <c r="BK361"/>
  <c r="BK352"/>
  <c r="BK347"/>
  <c r="BK342"/>
  <c r="BK328"/>
  <c r="J324"/>
  <c r="J318"/>
  <c r="J301"/>
  <c r="J292"/>
  <c r="J283"/>
  <c r="J269"/>
  <c r="BK265"/>
  <c r="BK254"/>
  <c r="J240"/>
  <c r="BK236"/>
  <c r="J232"/>
  <c r="BK226"/>
  <c r="BK220"/>
  <c r="BK216"/>
  <c r="J206"/>
  <c r="BK201"/>
  <c r="BK189"/>
  <c r="BK177"/>
  <c r="BK169"/>
  <c r="J161"/>
  <c r="BK156"/>
  <c r="BK151"/>
  <c r="J144"/>
  <c r="J136"/>
  <c r="BK128"/>
  <c r="BK892"/>
  <c r="J890"/>
  <c r="BK888"/>
  <c r="J886"/>
  <c r="J882"/>
  <c r="BK872"/>
  <c r="J865"/>
  <c r="J856"/>
  <c r="J838"/>
  <c r="J819"/>
  <c r="BK816"/>
  <c r="J797"/>
  <c r="BK784"/>
  <c r="J778"/>
  <c r="J769"/>
  <c r="J765"/>
  <c r="BK757"/>
  <c r="BK742"/>
  <c r="J736"/>
  <c r="BK728"/>
  <c r="J716"/>
  <c r="J712"/>
  <c r="BK705"/>
  <c r="J699"/>
  <c r="J687"/>
  <c r="BK679"/>
  <c r="J657"/>
  <c r="BK650"/>
  <c r="J644"/>
  <c r="BK631"/>
  <c r="J625"/>
  <c r="J617"/>
  <c r="BK614"/>
  <c r="J602"/>
  <c r="BK593"/>
  <c r="J588"/>
  <c r="BK579"/>
  <c r="BK574"/>
  <c r="BK560"/>
  <c r="J554"/>
  <c r="J547"/>
  <c r="BK541"/>
  <c r="BK533"/>
  <c r="BK525"/>
  <c r="J518"/>
  <c r="J510"/>
  <c r="BK504"/>
  <c r="BK500"/>
  <c r="BK491"/>
  <c r="BK482"/>
  <c r="J475"/>
  <c r="J471"/>
  <c r="J466"/>
  <c r="J460"/>
  <c r="J447"/>
  <c r="J442"/>
  <c r="J438"/>
  <c r="BK434"/>
  <c r="J411"/>
  <c r="BK403"/>
  <c r="BK398"/>
  <c r="J387"/>
  <c r="J368"/>
  <c r="BK354"/>
  <c r="BK340"/>
  <c r="BK331"/>
  <c r="BK324"/>
  <c r="J320"/>
  <c r="J317"/>
  <c r="J314"/>
  <c r="BK311"/>
  <c r="BK297"/>
  <c r="J280"/>
  <c r="J271"/>
  <c r="BK260"/>
  <c r="J253"/>
  <c r="BK246"/>
  <c r="J233"/>
  <c r="J226"/>
  <c r="J214"/>
  <c r="BK207"/>
  <c r="BK194"/>
  <c r="BK179"/>
  <c r="J172"/>
  <c r="BK146"/>
  <c r="BK140"/>
  <c r="J135"/>
  <c r="BK126"/>
  <c r="J879"/>
  <c r="BK873"/>
  <c r="J855"/>
  <c r="BK848"/>
  <c r="J844"/>
  <c r="J836"/>
  <c r="BK832"/>
  <c r="BK827"/>
  <c r="BK824"/>
  <c r="BK817"/>
  <c r="J813"/>
  <c r="BK808"/>
  <c r="J798"/>
  <c r="J788"/>
  <c r="J780"/>
  <c r="BK774"/>
  <c r="J768"/>
  <c r="J756"/>
  <c r="BK749"/>
  <c r="BK735"/>
  <c r="J727"/>
  <c r="BK716"/>
  <c r="BK708"/>
  <c r="BK699"/>
  <c r="J688"/>
  <c r="BK683"/>
  <c r="BK672"/>
  <c r="J660"/>
  <c r="J651"/>
  <c r="J646"/>
  <c r="J634"/>
  <c r="BK628"/>
  <c r="J621"/>
  <c r="BK610"/>
  <c r="J598"/>
  <c r="J586"/>
  <c r="BK578"/>
  <c r="J570"/>
  <c r="BK564"/>
  <c r="J557"/>
  <c r="J552"/>
  <c r="J538"/>
  <c r="J531"/>
  <c r="J523"/>
  <c r="J515"/>
  <c r="J503"/>
  <c r="J485"/>
  <c r="BK478"/>
  <c r="BK464"/>
  <c r="J455"/>
  <c r="J443"/>
  <c r="BK433"/>
  <c r="J429"/>
  <c r="BK422"/>
  <c r="BK410"/>
  <c r="J401"/>
  <c r="BK387"/>
  <c r="J383"/>
  <c r="BK379"/>
  <c r="J370"/>
  <c r="J357"/>
  <c r="BK350"/>
  <c r="J344"/>
  <c r="J338"/>
  <c r="BK330"/>
  <c r="BK321"/>
  <c r="BK304"/>
  <c r="J296"/>
  <c r="BK292"/>
  <c r="J288"/>
  <c r="J281"/>
  <c r="BK276"/>
  <c r="BK268"/>
  <c r="J259"/>
  <c r="J256"/>
  <c r="J250"/>
  <c r="J241"/>
  <c r="J227"/>
  <c r="J213"/>
  <c r="BK208"/>
  <c r="BK199"/>
  <c r="BK188"/>
  <c r="J184"/>
  <c r="BK181"/>
  <c r="BK175"/>
  <c r="BK168"/>
  <c r="BK159"/>
  <c r="J148"/>
  <c r="J143"/>
  <c r="BK129"/>
  <c r="J124"/>
  <c r="BK879"/>
  <c r="J869"/>
  <c r="J864"/>
  <c r="J858"/>
  <c r="BK852"/>
  <c r="BK846"/>
  <c r="J840"/>
  <c r="BK831"/>
  <c r="J824"/>
  <c r="J814"/>
  <c r="BK804"/>
  <c r="BK795"/>
  <c r="BK777"/>
  <c r="BK768"/>
  <c r="J762"/>
  <c r="BK750"/>
  <c r="J741"/>
  <c r="BK719"/>
  <c r="BK707"/>
  <c r="BK697"/>
  <c r="J689"/>
  <c r="J679"/>
  <c r="J674"/>
  <c r="BK671"/>
  <c r="BK663"/>
  <c r="BK654"/>
  <c r="BK645"/>
  <c r="J637"/>
  <c r="J628"/>
  <c r="J620"/>
  <c r="J609"/>
  <c r="BK605"/>
  <c r="J601"/>
  <c r="J596"/>
  <c r="J591"/>
  <c r="J583"/>
  <c r="J567"/>
  <c r="BK562"/>
  <c r="J553"/>
  <c r="BK547"/>
  <c r="J543"/>
  <c r="BK536"/>
  <c r="BK523"/>
  <c r="BK513"/>
  <c r="BK503"/>
  <c r="J498"/>
  <c r="BK493"/>
  <c r="J490"/>
  <c r="BK475"/>
  <c r="BK472"/>
  <c r="BK465"/>
  <c r="BK459"/>
  <c r="J450"/>
  <c r="BK443"/>
  <c r="J440"/>
  <c r="BK430"/>
  <c r="J423"/>
  <c r="BK413"/>
  <c r="J408"/>
  <c r="BK401"/>
  <c r="J393"/>
  <c r="J384"/>
  <c r="J374"/>
  <c r="J367"/>
  <c r="BK362"/>
  <c r="BK357"/>
  <c r="BK353"/>
  <c r="BK337"/>
  <c r="J331"/>
  <c r="BK316"/>
  <c r="BK307"/>
  <c r="J302"/>
  <c r="J294"/>
  <c r="J286"/>
  <c r="BK277"/>
  <c r="J270"/>
  <c r="BK264"/>
  <c r="BK259"/>
  <c r="BK241"/>
  <c r="BK232"/>
  <c r="J224"/>
  <c r="J220"/>
  <c r="BK213"/>
  <c r="J200"/>
  <c r="J190"/>
  <c r="J183"/>
  <c r="BK173"/>
  <c r="BK167"/>
  <c r="J164"/>
  <c r="J155"/>
  <c r="BK149"/>
  <c r="BK132"/>
  <c r="BK124"/>
  <c r="BK882"/>
  <c r="J871"/>
  <c r="J859"/>
  <c r="BK844"/>
  <c r="BK838"/>
  <c r="BK830"/>
  <c r="BK825"/>
  <c r="BK819"/>
  <c r="J810"/>
  <c r="BK798"/>
  <c r="BK791"/>
  <c r="J779"/>
  <c r="BK764"/>
  <c r="BK759"/>
  <c r="BK748"/>
  <c r="BK741"/>
  <c r="BK736"/>
  <c r="BK727"/>
  <c r="BK722"/>
  <c r="J719"/>
  <c r="BK710"/>
  <c r="J705"/>
  <c r="J695"/>
  <c r="J690"/>
  <c r="J677"/>
  <c r="J671"/>
  <c r="J663"/>
  <c r="BK659"/>
  <c r="BK646"/>
  <c r="J640"/>
  <c r="BK634"/>
  <c r="J626"/>
  <c r="J610"/>
  <c r="BK604"/>
  <c r="BK590"/>
  <c r="BK543"/>
  <c r="J532"/>
  <c r="J528"/>
  <c r="BK522"/>
  <c r="BK515"/>
  <c r="BK508"/>
  <c r="BK497"/>
  <c r="BK490"/>
  <c r="BK487"/>
  <c r="BK480"/>
  <c r="BK453"/>
  <c r="J448"/>
  <c r="J433"/>
  <c r="J424"/>
  <c r="J418"/>
  <c r="BK414"/>
  <c r="J398"/>
  <c r="BK393"/>
  <c r="BK386"/>
  <c r="J371"/>
  <c r="J362"/>
  <c r="J353"/>
  <c r="J348"/>
  <c r="BK341"/>
  <c r="J329"/>
  <c r="J323"/>
  <c r="J313"/>
  <c r="J300"/>
  <c r="BK288"/>
  <c r="BK273"/>
  <c r="J267"/>
  <c r="J257"/>
  <c r="BK248"/>
  <c r="BK238"/>
  <c r="J234"/>
  <c r="BK228"/>
  <c r="J222"/>
  <c r="J219"/>
  <c r="J215"/>
  <c r="J204"/>
  <c r="J197"/>
  <c r="J188"/>
  <c r="J180"/>
  <c r="BK170"/>
  <c r="BK162"/>
  <c r="BK155"/>
  <c r="BK138"/>
  <c r="J134"/>
  <c r="J127"/>
  <c r="BK891"/>
  <c r="BK889"/>
  <c r="BK887"/>
  <c r="J885"/>
  <c r="J881"/>
  <c r="J873"/>
  <c r="BK863"/>
  <c r="J857"/>
  <c r="BK843"/>
  <c r="J818"/>
  <c r="J805"/>
  <c r="J791"/>
  <c r="J783"/>
  <c r="BK773"/>
  <c r="J770"/>
  <c r="J764"/>
  <c r="BK746"/>
  <c r="BK740"/>
  <c r="J735"/>
  <c r="J731"/>
  <c r="J720"/>
  <c r="J707"/>
  <c r="BK702"/>
  <c r="BK695"/>
  <c r="J686"/>
  <c r="BK668"/>
  <c r="J652"/>
  <c r="BK649"/>
  <c r="BK640"/>
  <c r="J630"/>
  <c r="J624"/>
  <c r="J616"/>
  <c r="J614"/>
  <c r="J605"/>
  <c r="J594"/>
  <c r="BK589"/>
  <c r="J580"/>
  <c r="BK575"/>
  <c r="BK566"/>
  <c r="J556"/>
  <c r="BK549"/>
  <c r="BK545"/>
  <c r="J535"/>
  <c r="BK531"/>
  <c r="BK524"/>
  <c r="J519"/>
  <c r="J293"/>
  <c r="BK281"/>
  <c r="BK275"/>
  <c r="BK267"/>
  <c r="BK250"/>
  <c r="BK243"/>
  <c r="BK234"/>
  <c r="BK227"/>
  <c r="BK215"/>
  <c r="BK204"/>
  <c r="J191"/>
  <c r="BK182"/>
  <c r="J176"/>
  <c r="BK153"/>
  <c r="BK141"/>
  <c r="BK136"/>
  <c r="BK130"/>
  <c r="J878"/>
  <c r="J868"/>
  <c r="BK857"/>
  <c r="J853"/>
  <c r="J842"/>
  <c r="J839"/>
  <c r="BK834"/>
  <c r="J828"/>
  <c r="J821"/>
  <c r="J816"/>
  <c r="BK810"/>
  <c r="BK802"/>
  <c r="BK789"/>
  <c r="J781"/>
  <c r="BK775"/>
  <c r="BK769"/>
  <c r="J761"/>
  <c r="J757"/>
  <c r="J751"/>
  <c r="J734"/>
  <c r="J725"/>
  <c r="BK715"/>
  <c r="J704"/>
  <c r="J697"/>
  <c r="BK689"/>
  <c r="J685"/>
  <c r="BK674"/>
  <c r="J664"/>
  <c r="BK653"/>
  <c r="BK647"/>
  <c r="J635"/>
  <c r="J631"/>
  <c r="BK622"/>
  <c r="BK619"/>
  <c r="BK601"/>
  <c r="BK587"/>
  <c r="J579"/>
  <c r="J572"/>
  <c r="BK567"/>
  <c r="J559"/>
  <c r="BK554"/>
  <c r="J540"/>
  <c r="BK532"/>
  <c r="J517"/>
  <c r="BK510"/>
  <c r="J501"/>
  <c r="BK483"/>
  <c r="J477"/>
  <c r="J459"/>
  <c r="BK451"/>
  <c r="BK440"/>
  <c r="J431"/>
  <c r="BK426"/>
  <c r="J421"/>
  <c r="BK416"/>
  <c r="J405"/>
  <c r="BK400"/>
  <c r="J386"/>
  <c r="BK382"/>
  <c r="J378"/>
  <c r="J372"/>
  <c r="J359"/>
  <c r="BK351"/>
  <c r="J346"/>
  <c r="J339"/>
  <c r="J328"/>
  <c r="BK317"/>
  <c r="BK310"/>
  <c r="BK298"/>
  <c r="BK294"/>
  <c r="BK285"/>
  <c r="J282"/>
  <c r="J277"/>
  <c r="J273"/>
  <c r="J262"/>
  <c r="BK255"/>
  <c r="BK247"/>
  <c r="BK239"/>
  <c r="BK224"/>
  <c r="J212"/>
  <c r="J207"/>
  <c r="BK200"/>
  <c r="J194"/>
  <c r="BK185"/>
  <c r="BK180"/>
  <c r="J174"/>
  <c r="J162"/>
  <c r="BK154"/>
  <c r="BK144"/>
  <c r="BK137"/>
  <c r="BK125"/>
  <c r="J883"/>
  <c r="J872"/>
  <c r="BK865"/>
  <c r="BK859"/>
  <c r="BK853"/>
  <c r="J849"/>
  <c r="BK837"/>
  <c r="BK829"/>
  <c r="BK823"/>
  <c r="BK813"/>
  <c r="J801"/>
  <c r="BK793"/>
  <c r="BK787"/>
  <c r="J775"/>
  <c r="BK761"/>
  <c r="J752"/>
  <c r="BK747"/>
  <c r="BK730"/>
  <c r="BK718"/>
  <c r="J706"/>
  <c r="BK690"/>
  <c r="BK681"/>
  <c r="BK675"/>
  <c r="J670"/>
  <c r="J666"/>
  <c r="BK658"/>
  <c r="J649"/>
  <c r="BK641"/>
  <c r="J629"/>
  <c r="BK621"/>
  <c r="J612"/>
  <c r="J606"/>
  <c r="J600"/>
  <c r="BK594"/>
  <c r="J589"/>
  <c r="J577"/>
  <c r="J564"/>
  <c r="BK557"/>
  <c r="J548"/>
  <c r="J545"/>
  <c r="BK537"/>
  <c r="BK535"/>
  <c r="BK529"/>
  <c r="J514"/>
  <c r="BK509"/>
  <c r="J499"/>
  <c r="J494"/>
  <c r="J491"/>
  <c r="J476"/>
  <c r="J470"/>
  <c r="J464"/>
  <c r="BK461"/>
  <c r="J453"/>
  <c r="J449"/>
  <c r="BK442"/>
  <c r="J435"/>
  <c r="J427"/>
  <c r="BK412"/>
  <c r="J406"/>
  <c r="J402"/>
  <c r="BK394"/>
  <c r="BK385"/>
  <c r="BK377"/>
  <c r="BK368"/>
  <c r="J363"/>
  <c r="BK358"/>
  <c r="J354"/>
  <c r="BK339"/>
  <c r="BK335"/>
  <c r="BK322"/>
  <c r="J312"/>
  <c r="J304"/>
  <c r="J295"/>
  <c r="J287"/>
  <c r="BK280"/>
  <c r="BK269"/>
  <c r="BK262"/>
  <c r="BK258"/>
  <c r="BK245"/>
  <c r="BK237"/>
  <c r="J229"/>
  <c r="BK222"/>
  <c r="J216"/>
  <c r="J208"/>
  <c r="J192"/>
  <c r="BK184"/>
  <c r="BK174"/>
  <c r="J168"/>
  <c r="BK161"/>
  <c r="J154"/>
  <c r="J140"/>
  <c r="J131"/>
  <c r="J875"/>
  <c r="BK870"/>
  <c r="J860"/>
  <c r="J848"/>
  <c r="BK839"/>
  <c r="J831"/>
  <c r="J826"/>
  <c r="BK820"/>
  <c r="BK809"/>
  <c r="BK797"/>
  <c r="J790"/>
  <c r="J782"/>
  <c r="BK763"/>
  <c r="BK752"/>
  <c r="J746"/>
  <c r="J740"/>
  <c r="BK733"/>
  <c r="BK729"/>
  <c r="J723"/>
  <c r="BK714"/>
  <c r="BK709"/>
  <c r="BK701"/>
  <c r="J700"/>
  <c r="J694"/>
  <c r="J684"/>
  <c r="J675"/>
  <c r="BK669"/>
  <c r="BK664"/>
  <c r="BK660"/>
  <c r="BK656"/>
  <c r="BK644"/>
  <c r="J639"/>
  <c r="BK635"/>
  <c r="BK627"/>
  <c r="BK616"/>
  <c r="BK607"/>
  <c r="J597"/>
  <c r="BK583"/>
  <c r="J573"/>
  <c r="J568"/>
  <c r="BK553"/>
  <c r="J551"/>
  <c r="BK538"/>
  <c r="J529"/>
  <c r="J524"/>
  <c r="BK517"/>
  <c r="J509"/>
  <c r="BK499"/>
  <c r="J493"/>
  <c r="BK485"/>
  <c r="BK477"/>
  <c r="J458"/>
  <c r="J451"/>
  <c r="J436"/>
  <c r="BK427"/>
  <c r="BK419"/>
  <c r="BK415"/>
  <c r="BK407"/>
  <c r="BK395"/>
  <c r="BK390"/>
  <c r="J375"/>
  <c r="BK367"/>
  <c r="J355"/>
  <c r="BK349"/>
  <c r="BK344"/>
  <c r="BK338"/>
  <c r="BK326"/>
  <c r="BK320"/>
  <c r="BK306"/>
  <c r="J299"/>
  <c r="BK287"/>
  <c r="J272"/>
  <c r="J266"/>
  <c r="J260"/>
  <c r="J247"/>
  <c r="J239"/>
  <c r="BK235"/>
  <c r="J231"/>
  <c r="J225"/>
  <c r="BK218"/>
  <c r="BK209"/>
  <c r="BK202"/>
  <c r="BK195"/>
  <c r="J181"/>
  <c r="BK171"/>
  <c r="J163"/>
  <c r="J157"/>
  <c r="BK152"/>
  <c r="BK148"/>
  <c r="BK145"/>
  <c r="BK143"/>
  <c r="J137"/>
  <c r="BK131"/>
  <c r="J125"/>
  <c r="J891"/>
  <c r="J889"/>
  <c r="J887"/>
  <c r="BK883"/>
  <c r="J874"/>
  <c r="J870"/>
  <c r="BK869"/>
  <c r="BK862"/>
  <c r="BK850"/>
  <c r="J837"/>
  <c r="BK815"/>
  <c r="BK792"/>
  <c r="J787"/>
  <c r="BK779"/>
  <c r="J771"/>
  <c r="BK766"/>
  <c r="J763"/>
  <c r="BK745"/>
  <c r="BK738"/>
  <c r="BK734"/>
  <c r="BK717"/>
  <c r="J710"/>
  <c r="J701"/>
  <c r="BK692"/>
  <c r="BK680"/>
  <c r="J665"/>
  <c r="BK651"/>
  <c r="J645"/>
  <c r="BK639"/>
  <c r="BK629"/>
  <c r="BK623"/>
  <c r="BK615"/>
  <c r="BK612"/>
  <c r="BK599"/>
  <c r="J590"/>
  <c r="J587"/>
  <c r="J578"/>
  <c r="BK570"/>
  <c r="J558"/>
  <c r="BK550"/>
  <c r="J544"/>
  <c r="BK539"/>
  <c r="BK530"/>
  <c r="BK521"/>
  <c r="BK511"/>
  <c r="BK506"/>
  <c r="J502"/>
  <c r="J497"/>
  <c r="BK492"/>
  <c r="J488"/>
  <c r="J478"/>
  <c r="J473"/>
  <c r="BK469"/>
  <c r="J463"/>
  <c r="BK449"/>
  <c r="BK444"/>
  <c r="BK439"/>
  <c r="BK436"/>
  <c r="BK431"/>
  <c r="J428"/>
  <c r="J419"/>
  <c r="BK418"/>
  <c r="J413"/>
  <c r="BK408"/>
  <c r="J400"/>
  <c r="J397"/>
  <c r="BK389"/>
  <c r="BK381"/>
  <c r="BK373"/>
  <c r="J369"/>
  <c r="J366"/>
  <c r="BK360"/>
  <c r="BK346"/>
  <c r="BK336"/>
  <c r="J330"/>
  <c r="BK318"/>
  <c r="BK315"/>
  <c r="BK312"/>
  <c r="BK303"/>
  <c r="BK301"/>
  <c r="BK290"/>
  <c r="BK286"/>
  <c r="J276"/>
  <c r="J274"/>
  <c r="BK256"/>
  <c r="BK252"/>
  <c r="J245"/>
  <c r="J238"/>
  <c r="J228"/>
  <c r="J218"/>
  <c r="J211"/>
  <c r="J202"/>
  <c r="BK187"/>
  <c r="J177"/>
  <c r="BK164"/>
  <c r="BK142"/>
  <c r="J138"/>
  <c r="BK133"/>
  <c r="BK881"/>
  <c r="BK876"/>
  <c r="BK858"/>
  <c r="BK854"/>
  <c r="J845"/>
  <c r="BK840"/>
  <c r="BK833"/>
  <c r="J825"/>
  <c r="BK822"/>
  <c r="J815"/>
  <c r="J811"/>
  <c r="J804"/>
  <c r="J793"/>
  <c r="J784"/>
  <c r="J777"/>
  <c r="BK772"/>
  <c r="J766"/>
  <c r="BK760"/>
  <c r="J755"/>
  <c r="J747"/>
  <c r="J730"/>
  <c r="J718"/>
  <c r="J714"/>
  <c r="J703"/>
  <c r="J698"/>
  <c r="J693"/>
  <c r="BK684"/>
  <c r="BK678"/>
  <c r="J667"/>
  <c r="J659"/>
  <c r="J650"/>
  <c r="BK638"/>
  <c r="J633"/>
  <c r="J627"/>
  <c r="BK620"/>
  <c r="J604"/>
  <c r="BK596"/>
  <c r="BK580"/>
  <c r="J574"/>
  <c r="BK568"/>
  <c r="J560"/>
  <c r="J555"/>
  <c r="J541"/>
  <c r="J536"/>
  <c r="J525"/>
  <c r="J522"/>
  <c r="J506"/>
  <c r="J486"/>
  <c r="J480"/>
  <c r="BK468"/>
  <c r="BK458"/>
  <c r="BK450"/>
  <c r="J437"/>
  <c r="BK432"/>
  <c r="BK424"/>
  <c r="J420"/>
  <c r="J407"/>
  <c r="J404"/>
  <c r="J389"/>
  <c r="J385"/>
  <c r="BK380"/>
  <c r="BK374"/>
  <c r="J360"/>
  <c r="J356"/>
  <c r="J347"/>
  <c r="J342"/>
  <c r="J335"/>
  <c r="J322"/>
  <c r="J311"/>
  <c r="J303"/>
  <c r="BK295"/>
  <c r="J291"/>
  <c r="J284"/>
  <c r="BK279"/>
  <c r="J275"/>
  <c r="J264"/>
  <c r="J258"/>
  <c r="J252"/>
  <c r="J246"/>
  <c r="BK230"/>
  <c r="BK214"/>
  <c r="J209"/>
  <c r="J201"/>
  <c r="J195"/>
  <c r="J187"/>
  <c r="J182"/>
  <c r="J178"/>
  <c r="J169"/>
  <c r="BK163"/>
  <c r="J156"/>
  <c r="J147"/>
  <c r="J142"/>
  <c r="BK127"/>
  <c r="BK885"/>
  <c r="J877"/>
  <c r="BK868"/>
  <c r="BK860"/>
  <c r="J854"/>
  <c r="BK851"/>
  <c r="BK845"/>
  <c r="BK835"/>
  <c r="J827"/>
  <c r="J822"/>
  <c r="BK805"/>
  <c r="J796"/>
  <c r="J789"/>
  <c r="BK781"/>
  <c r="BK771"/>
  <c r="BK756"/>
  <c r="J749"/>
  <c r="BK731"/>
  <c r="J722"/>
  <c r="J717"/>
  <c r="BK703"/>
  <c r="BK694"/>
  <c r="J682"/>
  <c r="BK677"/>
  <c r="BK673"/>
  <c r="J669"/>
  <c r="BK661"/>
  <c r="BK652"/>
  <c r="J642"/>
  <c r="J636"/>
  <c r="BK625"/>
  <c r="BK618"/>
  <c r="J607"/>
  <c r="J603"/>
  <c r="J599"/>
  <c r="J593"/>
  <c r="BK586"/>
  <c r="J576"/>
  <c r="J566"/>
  <c r="BK559"/>
  <c r="BK551"/>
  <c r="BK544"/>
  <c r="J539"/>
  <c r="J534"/>
  <c r="BK528"/>
  <c r="BK519"/>
  <c r="J512"/>
  <c r="J508"/>
  <c r="J500"/>
  <c r="J496"/>
  <c r="J492"/>
  <c r="J482"/>
  <c r="BK473"/>
  <c r="J469"/>
  <c r="BK463"/>
  <c r="J457"/>
  <c r="BK447"/>
  <c r="J439"/>
  <c r="J432"/>
  <c r="J422"/>
  <c r="BK409"/>
  <c r="J403"/>
  <c r="J395"/>
  <c r="BK388"/>
  <c r="J379"/>
  <c r="BK371"/>
  <c r="BK364"/>
  <c r="BK359"/>
  <c r="BK355"/>
  <c r="J349"/>
  <c r="BK325"/>
  <c r="BK319"/>
  <c r="BK308"/>
  <c r="BK299"/>
  <c r="BK291"/>
  <c r="J285"/>
  <c r="BK272"/>
  <c r="BK266"/>
  <c r="BK263"/>
  <c r="BK253"/>
  <c r="J243"/>
  <c r="J236"/>
  <c r="BK225"/>
  <c r="BK221"/>
  <c r="BK212"/>
  <c r="J205"/>
  <c r="BK191"/>
  <c r="J185"/>
  <c r="J175"/>
  <c r="J171"/>
  <c r="J166"/>
  <c r="J160"/>
  <c r="J151"/>
  <c r="J133"/>
  <c r="J130"/>
  <c l="1" r="R123"/>
  <c r="R150"/>
  <c r="R158"/>
  <c r="BK203"/>
  <c r="J203"/>
  <c r="J62"/>
  <c r="BK244"/>
  <c r="J244"/>
  <c r="J63"/>
  <c r="T305"/>
  <c r="T251"/>
  <c r="R309"/>
  <c r="R327"/>
  <c r="P334"/>
  <c r="R345"/>
  <c r="R365"/>
  <c r="P376"/>
  <c r="T392"/>
  <c r="T425"/>
  <c r="T456"/>
  <c r="BK467"/>
  <c r="J467"/>
  <c r="J78"/>
  <c r="BK479"/>
  <c r="J479"/>
  <c r="J79"/>
  <c r="R479"/>
  <c r="R484"/>
  <c r="R561"/>
  <c r="R571"/>
  <c r="R581"/>
  <c r="BK611"/>
  <c r="J611"/>
  <c r="J85"/>
  <c r="BK655"/>
  <c r="J655"/>
  <c r="J86"/>
  <c r="BK676"/>
  <c r="J676"/>
  <c r="J87"/>
  <c r="BK711"/>
  <c r="J711"/>
  <c r="J88"/>
  <c r="BK726"/>
  <c r="J726"/>
  <c r="J89"/>
  <c r="BK739"/>
  <c r="J739"/>
  <c r="J90"/>
  <c r="R739"/>
  <c r="R743"/>
  <c r="T753"/>
  <c r="R758"/>
  <c r="P776"/>
  <c r="P786"/>
  <c r="R794"/>
  <c r="R799"/>
  <c r="R803"/>
  <c r="P807"/>
  <c r="P806"/>
  <c r="P847"/>
  <c r="BK866"/>
  <c r="J866"/>
  <c r="J102"/>
  <c r="BK880"/>
  <c r="J880"/>
  <c r="J103"/>
  <c r="T123"/>
  <c r="P150"/>
  <c r="P158"/>
  <c r="P193"/>
  <c r="BK198"/>
  <c r="J198"/>
  <c r="J61"/>
  <c r="R198"/>
  <c r="T203"/>
  <c r="T244"/>
  <c r="P305"/>
  <c r="P251"/>
  <c r="T309"/>
  <c r="P327"/>
  <c r="T334"/>
  <c r="P345"/>
  <c r="T365"/>
  <c r="T376"/>
  <c r="R392"/>
  <c r="P425"/>
  <c r="BK462"/>
  <c r="J462"/>
  <c r="J77"/>
  <c r="T462"/>
  <c r="T467"/>
  <c r="P479"/>
  <c r="T484"/>
  <c r="P561"/>
  <c r="BK581"/>
  <c r="J581"/>
  <c r="J83"/>
  <c r="T581"/>
  <c r="P595"/>
  <c r="T611"/>
  <c r="T655"/>
  <c r="R676"/>
  <c r="P711"/>
  <c r="P726"/>
  <c r="P739"/>
  <c r="P743"/>
  <c r="BK758"/>
  <c r="J758"/>
  <c r="J93"/>
  <c r="BK776"/>
  <c r="J776"/>
  <c r="J94"/>
  <c r="BK786"/>
  <c r="J786"/>
  <c r="J95"/>
  <c r="T786"/>
  <c r="BK799"/>
  <c r="J799"/>
  <c r="J97"/>
  <c r="T799"/>
  <c r="T803"/>
  <c r="R807"/>
  <c r="R806"/>
  <c r="P880"/>
  <c r="P123"/>
  <c r="BK158"/>
  <c r="J158"/>
  <c r="J59"/>
  <c r="BK193"/>
  <c r="J193"/>
  <c r="J60"/>
  <c r="R193"/>
  <c r="T198"/>
  <c r="P203"/>
  <c r="R244"/>
  <c r="BK309"/>
  <c r="J309"/>
  <c r="J66"/>
  <c r="BK327"/>
  <c r="J327"/>
  <c r="J67"/>
  <c r="T327"/>
  <c r="BK345"/>
  <c r="J345"/>
  <c r="J70"/>
  <c r="BK365"/>
  <c r="J365"/>
  <c r="J71"/>
  <c r="P365"/>
  <c r="R376"/>
  <c r="P392"/>
  <c r="R425"/>
  <c r="P456"/>
  <c r="P462"/>
  <c r="P467"/>
  <c r="BK484"/>
  <c r="J484"/>
  <c r="J80"/>
  <c r="BK561"/>
  <c r="J561"/>
  <c r="J81"/>
  <c r="BK571"/>
  <c r="J571"/>
  <c r="J82"/>
  <c r="T571"/>
  <c r="BK595"/>
  <c r="J595"/>
  <c r="J84"/>
  <c r="T595"/>
  <c r="P611"/>
  <c r="P655"/>
  <c r="P676"/>
  <c r="R711"/>
  <c r="R726"/>
  <c r="T739"/>
  <c r="T743"/>
  <c r="P753"/>
  <c r="T758"/>
  <c r="R776"/>
  <c r="BK794"/>
  <c r="J794"/>
  <c r="J96"/>
  <c r="T794"/>
  <c r="BK803"/>
  <c r="J803"/>
  <c r="J98"/>
  <c r="P803"/>
  <c r="T807"/>
  <c r="T806"/>
  <c r="R847"/>
  <c r="P866"/>
  <c r="T866"/>
  <c r="R880"/>
  <c r="BK123"/>
  <c r="J123"/>
  <c r="J57"/>
  <c r="BK150"/>
  <c r="J150"/>
  <c r="J58"/>
  <c r="T150"/>
  <c r="T158"/>
  <c r="T193"/>
  <c r="P198"/>
  <c r="R203"/>
  <c r="P244"/>
  <c r="BK305"/>
  <c r="J305"/>
  <c r="J65"/>
  <c r="R305"/>
  <c r="R251"/>
  <c r="P309"/>
  <c r="BK334"/>
  <c r="J334"/>
  <c r="J69"/>
  <c r="R334"/>
  <c r="T345"/>
  <c r="BK376"/>
  <c r="J376"/>
  <c r="J72"/>
  <c r="BK392"/>
  <c r="J392"/>
  <c r="J73"/>
  <c r="BK425"/>
  <c r="J425"/>
  <c r="J74"/>
  <c r="BK456"/>
  <c r="J456"/>
  <c r="J76"/>
  <c r="R456"/>
  <c r="R462"/>
  <c r="R467"/>
  <c r="T479"/>
  <c r="P484"/>
  <c r="T561"/>
  <c r="P571"/>
  <c r="P581"/>
  <c r="R595"/>
  <c r="R611"/>
  <c r="R655"/>
  <c r="T676"/>
  <c r="T711"/>
  <c r="T726"/>
  <c r="BK743"/>
  <c r="J743"/>
  <c r="J91"/>
  <c r="BK753"/>
  <c r="J753"/>
  <c r="J92"/>
  <c r="R753"/>
  <c r="P758"/>
  <c r="T776"/>
  <c r="R786"/>
  <c r="P794"/>
  <c r="P799"/>
  <c r="BK807"/>
  <c r="J807"/>
  <c r="J100"/>
  <c r="BK847"/>
  <c r="J847"/>
  <c r="J101"/>
  <c r="T847"/>
  <c r="R866"/>
  <c r="T880"/>
  <c r="J48"/>
  <c r="BE125"/>
  <c r="BE126"/>
  <c r="BE129"/>
  <c r="BE134"/>
  <c r="BE136"/>
  <c r="BE137"/>
  <c r="BE141"/>
  <c r="BE142"/>
  <c r="BE144"/>
  <c r="BE145"/>
  <c r="BE147"/>
  <c r="BE156"/>
  <c r="BE162"/>
  <c r="BE169"/>
  <c r="BE177"/>
  <c r="BE179"/>
  <c r="BE181"/>
  <c r="BE186"/>
  <c r="BE187"/>
  <c r="BE194"/>
  <c r="BE197"/>
  <c r="BE201"/>
  <c r="BE206"/>
  <c r="BE209"/>
  <c r="BE214"/>
  <c r="BE218"/>
  <c r="BE226"/>
  <c r="BE227"/>
  <c r="BE230"/>
  <c r="BE233"/>
  <c r="BE238"/>
  <c r="BE246"/>
  <c r="BE249"/>
  <c r="BE254"/>
  <c r="BE256"/>
  <c r="BE267"/>
  <c r="BE273"/>
  <c r="BE275"/>
  <c r="BE278"/>
  <c r="BE283"/>
  <c r="BE288"/>
  <c r="BE292"/>
  <c r="BE296"/>
  <c r="BE300"/>
  <c r="BE310"/>
  <c r="BE313"/>
  <c r="BE317"/>
  <c r="BE320"/>
  <c r="BE323"/>
  <c r="BE326"/>
  <c r="BE329"/>
  <c r="BE332"/>
  <c r="BE340"/>
  <c r="BE341"/>
  <c r="BE342"/>
  <c r="BE344"/>
  <c r="BE346"/>
  <c r="BE347"/>
  <c r="BE351"/>
  <c r="BE370"/>
  <c r="BE375"/>
  <c r="BE381"/>
  <c r="BE382"/>
  <c r="BE386"/>
  <c r="BE387"/>
  <c r="BE389"/>
  <c r="BE398"/>
  <c r="BE407"/>
  <c r="BE415"/>
  <c r="BE417"/>
  <c r="BE418"/>
  <c r="BE424"/>
  <c r="BE427"/>
  <c r="BE431"/>
  <c r="BE433"/>
  <c r="BE436"/>
  <c r="BE437"/>
  <c r="BE445"/>
  <c r="BE448"/>
  <c r="BE457"/>
  <c r="BE468"/>
  <c r="BE477"/>
  <c r="BE481"/>
  <c r="BE485"/>
  <c r="BE487"/>
  <c r="BE488"/>
  <c r="BE494"/>
  <c r="BE497"/>
  <c r="BE501"/>
  <c r="BE505"/>
  <c r="BE514"/>
  <c r="BE517"/>
  <c r="BE521"/>
  <c r="BE525"/>
  <c r="BE526"/>
  <c r="BE530"/>
  <c r="BE531"/>
  <c r="BE532"/>
  <c r="BE538"/>
  <c r="BE540"/>
  <c r="BE550"/>
  <c r="BE554"/>
  <c r="BE560"/>
  <c r="BE570"/>
  <c r="BE573"/>
  <c r="BE574"/>
  <c r="BE578"/>
  <c r="BE587"/>
  <c r="BE588"/>
  <c r="BE590"/>
  <c r="BE604"/>
  <c r="BE608"/>
  <c r="BE610"/>
  <c r="BE619"/>
  <c r="BE622"/>
  <c r="BE626"/>
  <c r="BE634"/>
  <c r="BE638"/>
  <c r="BE642"/>
  <c r="BE647"/>
  <c r="BE648"/>
  <c r="BE650"/>
  <c r="BE656"/>
  <c r="BE659"/>
  <c r="BE660"/>
  <c r="BE665"/>
  <c r="BE670"/>
  <c r="BE672"/>
  <c r="BE674"/>
  <c r="BE679"/>
  <c r="BE683"/>
  <c r="BE686"/>
  <c r="BE687"/>
  <c r="BE691"/>
  <c r="BE695"/>
  <c r="BE699"/>
  <c r="BE700"/>
  <c r="BE701"/>
  <c r="BE704"/>
  <c r="BE708"/>
  <c r="BE709"/>
  <c r="BE713"/>
  <c r="BE720"/>
  <c r="BE725"/>
  <c r="BE727"/>
  <c r="BE733"/>
  <c r="BE735"/>
  <c r="BE737"/>
  <c r="BE742"/>
  <c r="BE744"/>
  <c r="BE745"/>
  <c r="BE751"/>
  <c r="BE757"/>
  <c r="BE760"/>
  <c r="BE763"/>
  <c r="BE766"/>
  <c r="BE769"/>
  <c r="BE772"/>
  <c r="BE778"/>
  <c r="BE779"/>
  <c r="BE783"/>
  <c r="BE785"/>
  <c r="BE790"/>
  <c r="BE797"/>
  <c r="BE808"/>
  <c r="BE809"/>
  <c r="BE816"/>
  <c r="BE819"/>
  <c r="BE821"/>
  <c r="BE822"/>
  <c r="BE825"/>
  <c r="BE827"/>
  <c r="BE830"/>
  <c r="BE836"/>
  <c r="BE838"/>
  <c r="BE842"/>
  <c r="BE843"/>
  <c r="BE856"/>
  <c r="BE861"/>
  <c r="BE862"/>
  <c r="BE870"/>
  <c r="BE875"/>
  <c r="BK251"/>
  <c r="J251"/>
  <c r="J64"/>
  <c r="J50"/>
  <c r="F118"/>
  <c r="BE130"/>
  <c r="BE133"/>
  <c r="BE135"/>
  <c r="BE138"/>
  <c r="BE140"/>
  <c r="BE149"/>
  <c r="BE152"/>
  <c r="BE160"/>
  <c r="BE166"/>
  <c r="BE171"/>
  <c r="BE172"/>
  <c r="BE176"/>
  <c r="BE189"/>
  <c r="BE191"/>
  <c r="BE202"/>
  <c r="BE204"/>
  <c r="BE211"/>
  <c r="BE215"/>
  <c r="BE217"/>
  <c r="BE219"/>
  <c r="BE221"/>
  <c r="BE225"/>
  <c r="BE228"/>
  <c r="BE232"/>
  <c r="BE234"/>
  <c r="BE236"/>
  <c r="BE237"/>
  <c r="BE243"/>
  <c r="BE248"/>
  <c r="BE260"/>
  <c r="BE266"/>
  <c r="BE269"/>
  <c r="BE271"/>
  <c r="BE280"/>
  <c r="BE286"/>
  <c r="BE290"/>
  <c r="BE299"/>
  <c r="BE301"/>
  <c r="BE303"/>
  <c r="BE308"/>
  <c r="BE311"/>
  <c r="BE312"/>
  <c r="BE315"/>
  <c r="BE318"/>
  <c r="BE319"/>
  <c r="BE324"/>
  <c r="BE328"/>
  <c r="BE331"/>
  <c r="BE338"/>
  <c r="BE353"/>
  <c r="BE354"/>
  <c r="BE362"/>
  <c r="BE363"/>
  <c r="BE366"/>
  <c r="BE368"/>
  <c r="BE373"/>
  <c r="BE377"/>
  <c r="BE378"/>
  <c r="BE391"/>
  <c r="BE393"/>
  <c r="BE395"/>
  <c r="BE396"/>
  <c r="BE397"/>
  <c r="BE403"/>
  <c r="BE408"/>
  <c r="BE411"/>
  <c r="BE413"/>
  <c r="BE414"/>
  <c r="BE429"/>
  <c r="BE438"/>
  <c r="BE441"/>
  <c r="BE444"/>
  <c r="BE447"/>
  <c r="BE452"/>
  <c r="BE460"/>
  <c r="BE465"/>
  <c r="BE473"/>
  <c r="BE474"/>
  <c r="BE475"/>
  <c r="BE476"/>
  <c r="BE489"/>
  <c r="BE490"/>
  <c r="BE504"/>
  <c r="BE508"/>
  <c r="BE513"/>
  <c r="BE519"/>
  <c r="BE520"/>
  <c r="BE523"/>
  <c r="BE527"/>
  <c r="BE533"/>
  <c r="BE535"/>
  <c r="BE542"/>
  <c r="BE543"/>
  <c r="BE545"/>
  <c r="BE547"/>
  <c r="BE548"/>
  <c r="BE558"/>
  <c r="BE565"/>
  <c r="BE576"/>
  <c r="BE585"/>
  <c r="BE591"/>
  <c r="BE592"/>
  <c r="BE594"/>
  <c r="BE606"/>
  <c r="BE607"/>
  <c r="BE609"/>
  <c r="BE612"/>
  <c r="BE616"/>
  <c r="BE625"/>
  <c r="BE629"/>
  <c r="BE633"/>
  <c r="BE635"/>
  <c r="BE637"/>
  <c r="BE639"/>
  <c r="BE640"/>
  <c r="BE643"/>
  <c r="BE644"/>
  <c r="BE645"/>
  <c r="BE646"/>
  <c r="BE662"/>
  <c r="BE667"/>
  <c r="BE669"/>
  <c r="BE671"/>
  <c r="BE673"/>
  <c r="BE677"/>
  <c r="BE680"/>
  <c r="BE690"/>
  <c r="BE694"/>
  <c r="BE705"/>
  <c r="BE710"/>
  <c r="BE712"/>
  <c r="BE716"/>
  <c r="BE719"/>
  <c r="BE722"/>
  <c r="BE723"/>
  <c r="BE728"/>
  <c r="BE731"/>
  <c r="BE732"/>
  <c r="BE736"/>
  <c r="BE738"/>
  <c r="BE740"/>
  <c r="BE741"/>
  <c r="BE746"/>
  <c r="BE748"/>
  <c r="BE750"/>
  <c r="BE752"/>
  <c r="BE755"/>
  <c r="BE756"/>
  <c r="BE759"/>
  <c r="BE762"/>
  <c r="BE764"/>
  <c r="BE770"/>
  <c r="BE782"/>
  <c r="BE791"/>
  <c r="BE796"/>
  <c r="BE805"/>
  <c r="BE811"/>
  <c r="BE815"/>
  <c r="BE818"/>
  <c r="BE823"/>
  <c r="BE826"/>
  <c r="BE828"/>
  <c r="BE829"/>
  <c r="BE834"/>
  <c r="BE837"/>
  <c r="BE846"/>
  <c r="BE850"/>
  <c r="BE851"/>
  <c r="BE859"/>
  <c r="BE864"/>
  <c r="BE865"/>
  <c r="BE869"/>
  <c r="BE871"/>
  <c r="BE874"/>
  <c r="BE882"/>
  <c r="BE883"/>
  <c r="BK454"/>
  <c r="J454"/>
  <c r="J75"/>
  <c r="BE124"/>
  <c r="BE127"/>
  <c r="BE128"/>
  <c r="BE131"/>
  <c r="BE143"/>
  <c r="BE148"/>
  <c r="BE151"/>
  <c r="BE154"/>
  <c r="BE155"/>
  <c r="BE157"/>
  <c r="BE159"/>
  <c r="BE161"/>
  <c r="BE165"/>
  <c r="BE168"/>
  <c r="BE170"/>
  <c r="BE174"/>
  <c r="BE180"/>
  <c r="BE183"/>
  <c r="BE185"/>
  <c r="BE188"/>
  <c r="BE192"/>
  <c r="BE195"/>
  <c r="BE200"/>
  <c r="BE205"/>
  <c r="BE208"/>
  <c r="BE212"/>
  <c r="BE216"/>
  <c r="BE220"/>
  <c r="BE222"/>
  <c r="BE224"/>
  <c r="BE231"/>
  <c r="BE235"/>
  <c r="BE239"/>
  <c r="BE240"/>
  <c r="BE247"/>
  <c r="BE253"/>
  <c r="BE257"/>
  <c r="BE258"/>
  <c r="BE261"/>
  <c r="BE262"/>
  <c r="BE264"/>
  <c r="BE265"/>
  <c r="BE268"/>
  <c r="BE272"/>
  <c r="BE277"/>
  <c r="BE282"/>
  <c r="BE284"/>
  <c r="BE287"/>
  <c r="BE291"/>
  <c r="BE294"/>
  <c r="BE295"/>
  <c r="BE298"/>
  <c r="BE304"/>
  <c r="BE306"/>
  <c r="BE322"/>
  <c r="BE325"/>
  <c r="BE343"/>
  <c r="BE348"/>
  <c r="BE349"/>
  <c r="BE350"/>
  <c r="BE352"/>
  <c r="BE355"/>
  <c r="BE357"/>
  <c r="BE359"/>
  <c r="BE361"/>
  <c r="BE367"/>
  <c r="BE369"/>
  <c r="BE371"/>
  <c r="BE379"/>
  <c r="BE383"/>
  <c r="BE385"/>
  <c r="BE388"/>
  <c r="BE390"/>
  <c r="BE394"/>
  <c r="BE404"/>
  <c r="BE406"/>
  <c r="BE409"/>
  <c r="BE416"/>
  <c r="BE420"/>
  <c r="BE421"/>
  <c r="BE423"/>
  <c r="BE449"/>
  <c r="BE451"/>
  <c r="BE453"/>
  <c r="BE458"/>
  <c r="BE459"/>
  <c r="BE478"/>
  <c r="BE480"/>
  <c r="BE483"/>
  <c r="BE493"/>
  <c r="BE495"/>
  <c r="BE496"/>
  <c r="BE499"/>
  <c r="BE500"/>
  <c r="BE502"/>
  <c r="BE503"/>
  <c r="BE507"/>
  <c r="BE512"/>
  <c r="BE515"/>
  <c r="BE516"/>
  <c r="BE522"/>
  <c r="BE528"/>
  <c r="BE529"/>
  <c r="BE536"/>
  <c r="BE537"/>
  <c r="BE551"/>
  <c r="BE552"/>
  <c r="BE553"/>
  <c r="BE562"/>
  <c r="BE563"/>
  <c r="BE567"/>
  <c r="BE568"/>
  <c r="BE572"/>
  <c r="BE582"/>
  <c r="BE583"/>
  <c r="BE584"/>
  <c r="BE596"/>
  <c r="BE597"/>
  <c r="BE598"/>
  <c r="BE602"/>
  <c r="BE603"/>
  <c r="BE605"/>
  <c r="BE613"/>
  <c r="BE614"/>
  <c r="BE617"/>
  <c r="BE618"/>
  <c r="BE627"/>
  <c r="BE631"/>
  <c r="BE632"/>
  <c r="BE636"/>
  <c r="BE641"/>
  <c r="BE653"/>
  <c r="BE658"/>
  <c r="BE661"/>
  <c r="BE663"/>
  <c r="BE682"/>
  <c r="BE684"/>
  <c r="BE688"/>
  <c r="BE689"/>
  <c r="BE696"/>
  <c r="BE703"/>
  <c r="BE707"/>
  <c r="BE714"/>
  <c r="BE718"/>
  <c r="BE721"/>
  <c r="BE724"/>
  <c r="BE729"/>
  <c r="BE761"/>
  <c r="BE774"/>
  <c r="BE781"/>
  <c r="BE784"/>
  <c r="BE789"/>
  <c r="BE793"/>
  <c r="BE795"/>
  <c r="BE798"/>
  <c r="BE800"/>
  <c r="BE810"/>
  <c r="BE812"/>
  <c r="BE814"/>
  <c r="BE820"/>
  <c r="BE835"/>
  <c r="BE839"/>
  <c r="BE841"/>
  <c r="BE844"/>
  <c r="BE848"/>
  <c r="BE852"/>
  <c r="BE853"/>
  <c r="BE858"/>
  <c r="BE860"/>
  <c r="BE867"/>
  <c r="BE876"/>
  <c r="BE884"/>
  <c r="BE885"/>
  <c r="BE886"/>
  <c r="BE887"/>
  <c r="BE888"/>
  <c r="BE889"/>
  <c r="BE890"/>
  <c r="BE891"/>
  <c r="BE892"/>
  <c r="BE132"/>
  <c r="BE139"/>
  <c r="BE146"/>
  <c r="BE153"/>
  <c r="BE163"/>
  <c r="BE164"/>
  <c r="BE167"/>
  <c r="BE173"/>
  <c r="BE175"/>
  <c r="BE178"/>
  <c r="BE182"/>
  <c r="BE184"/>
  <c r="BE190"/>
  <c r="BE196"/>
  <c r="BE199"/>
  <c r="BE207"/>
  <c r="BE210"/>
  <c r="BE213"/>
  <c r="BE223"/>
  <c r="BE229"/>
  <c r="BE241"/>
  <c r="BE242"/>
  <c r="BE245"/>
  <c r="BE250"/>
  <c r="BE252"/>
  <c r="BE255"/>
  <c r="BE259"/>
  <c r="BE263"/>
  <c r="BE270"/>
  <c r="BE274"/>
  <c r="BE276"/>
  <c r="BE279"/>
  <c r="BE281"/>
  <c r="BE285"/>
  <c r="BE289"/>
  <c r="BE293"/>
  <c r="BE297"/>
  <c r="BE302"/>
  <c r="BE307"/>
  <c r="BE314"/>
  <c r="BE316"/>
  <c r="BE321"/>
  <c r="BE330"/>
  <c r="BE335"/>
  <c r="BE336"/>
  <c r="BE337"/>
  <c r="BE339"/>
  <c r="BE356"/>
  <c r="BE358"/>
  <c r="BE360"/>
  <c r="BE364"/>
  <c r="BE372"/>
  <c r="BE374"/>
  <c r="BE380"/>
  <c r="BE384"/>
  <c r="BE399"/>
  <c r="BE400"/>
  <c r="BE401"/>
  <c r="BE402"/>
  <c r="BE405"/>
  <c r="BE410"/>
  <c r="BE412"/>
  <c r="BE419"/>
  <c r="BE422"/>
  <c r="BE426"/>
  <c r="BE428"/>
  <c r="BE430"/>
  <c r="BE432"/>
  <c r="BE434"/>
  <c r="BE435"/>
  <c r="BE439"/>
  <c r="BE440"/>
  <c r="BE442"/>
  <c r="BE443"/>
  <c r="BE446"/>
  <c r="BE450"/>
  <c r="BE455"/>
  <c r="BE461"/>
  <c r="BE463"/>
  <c r="BE464"/>
  <c r="BE466"/>
  <c r="BE469"/>
  <c r="BE470"/>
  <c r="BE471"/>
  <c r="BE472"/>
  <c r="BE482"/>
  <c r="BE486"/>
  <c r="BE491"/>
  <c r="BE492"/>
  <c r="BE498"/>
  <c r="BE506"/>
  <c r="BE509"/>
  <c r="BE510"/>
  <c r="BE511"/>
  <c r="BE518"/>
  <c r="BE524"/>
  <c r="BE534"/>
  <c r="BE539"/>
  <c r="BE541"/>
  <c r="BE544"/>
  <c r="BE546"/>
  <c r="BE549"/>
  <c r="BE555"/>
  <c r="BE556"/>
  <c r="BE557"/>
  <c r="BE559"/>
  <c r="BE564"/>
  <c r="BE566"/>
  <c r="BE569"/>
  <c r="BE575"/>
  <c r="BE577"/>
  <c r="BE579"/>
  <c r="BE580"/>
  <c r="BE586"/>
  <c r="BE589"/>
  <c r="BE593"/>
  <c r="BE599"/>
  <c r="BE600"/>
  <c r="BE601"/>
  <c r="BE615"/>
  <c r="BE620"/>
  <c r="BE621"/>
  <c r="BE623"/>
  <c r="BE624"/>
  <c r="BE628"/>
  <c r="BE630"/>
  <c r="BE649"/>
  <c r="BE651"/>
  <c r="BE652"/>
  <c r="BE654"/>
  <c r="BE657"/>
  <c r="BE664"/>
  <c r="BE666"/>
  <c r="BE668"/>
  <c r="BE675"/>
  <c r="BE678"/>
  <c r="BE681"/>
  <c r="BE685"/>
  <c r="BE692"/>
  <c r="BE693"/>
  <c r="BE697"/>
  <c r="BE698"/>
  <c r="BE702"/>
  <c r="BE706"/>
  <c r="BE715"/>
  <c r="BE717"/>
  <c r="BE730"/>
  <c r="BE734"/>
  <c r="BE747"/>
  <c r="BE749"/>
  <c r="BE754"/>
  <c r="BE765"/>
  <c r="BE767"/>
  <c r="BE768"/>
  <c r="BE771"/>
  <c r="BE773"/>
  <c r="BE775"/>
  <c r="BE777"/>
  <c r="BE780"/>
  <c r="BE787"/>
  <c r="BE788"/>
  <c r="BE792"/>
  <c r="BE801"/>
  <c r="BE802"/>
  <c r="BE804"/>
  <c r="BE813"/>
  <c r="BE817"/>
  <c r="BE824"/>
  <c r="BE831"/>
  <c r="BE832"/>
  <c r="BE833"/>
  <c r="BE840"/>
  <c r="BE845"/>
  <c r="BE849"/>
  <c r="BE854"/>
  <c r="BE855"/>
  <c r="BE857"/>
  <c r="BE863"/>
  <c r="BE868"/>
  <c r="BE872"/>
  <c r="BE873"/>
  <c r="BE877"/>
  <c r="BE878"/>
  <c r="BE879"/>
  <c r="BE881"/>
  <c r="F34"/>
  <c i="1" r="BC55"/>
  <c r="BC54"/>
  <c r="AY54"/>
  <c i="2" r="F35"/>
  <c i="1" r="BD55"/>
  <c r="BD54"/>
  <c r="W33"/>
  <c i="2" r="J32"/>
  <c i="1" r="AW55"/>
  <c i="2" r="F32"/>
  <c i="1" r="BA55"/>
  <c r="BA54"/>
  <c r="AW54"/>
  <c r="AK30"/>
  <c i="2" r="F33"/>
  <c i="1" r="BB55"/>
  <c r="BB54"/>
  <c r="AX54"/>
  <c i="2" l="1" r="P122"/>
  <c r="P333"/>
  <c r="R122"/>
  <c r="R333"/>
  <c r="T333"/>
  <c r="T122"/>
  <c r="BK122"/>
  <c r="J122"/>
  <c r="J56"/>
  <c r="BK333"/>
  <c r="J333"/>
  <c r="J68"/>
  <c r="BK806"/>
  <c r="J806"/>
  <c r="J99"/>
  <c r="J31"/>
  <c i="1" r="AV55"/>
  <c r="AT55"/>
  <c r="W30"/>
  <c r="W32"/>
  <c r="W31"/>
  <c i="2" r="F31"/>
  <c i="1" r="AZ55"/>
  <c r="AZ54"/>
  <c r="W29"/>
  <c i="2" l="1" r="T121"/>
  <c r="R121"/>
  <c r="P121"/>
  <c i="1" r="AU55"/>
  <c i="2" r="BK121"/>
  <c r="J121"/>
  <c r="J55"/>
  <c i="1" r="AV54"/>
  <c r="AK29"/>
  <c r="AU54"/>
  <c l="1" r="AT54"/>
  <c i="2" r="J28"/>
  <c i="1" r="AG55"/>
  <c r="AN55"/>
  <c i="2" l="1" r="J37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<sst xmlns="http://schemas.openxmlformats.org/spreadsheetml/2006/main">
  <si>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</si>
  <si>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</si>
  <si>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</si>
  <si>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</si>
  <si>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</si>
  <si>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{e8f850ee-b018-43d8-abda-aef4306ca364}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</si>
  <si>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</si>
  <si>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</si>
  <si>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</si>
  <si>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</si>
  <si>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</si>
  <si>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</si>
  <si>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</si>
  <si>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</si>
  <si>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EKS-028/2020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</si>
  <si>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</si>
  <si>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</si>
  <si>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a opravy budov v majetku Statutárního města Teplice 2021-2022</t>
  </si>
  <si>
    <t>KSO:</t>
  </si>
  <si>
    <t/>
  </si>
  <si>
    <t>CC-CZ:</t>
  </si>
  <si>
    <t>Místo:</t>
  </si>
  <si>
    <t>Teplice</t>
  </si>
  <si>
    <t>Datum:</t>
  </si>
  <si>
    <t>29. 4. 2020</t>
  </si>
  <si>
    <t>Zadavatel:</t>
  </si>
  <si>
    <t>IČ:</t>
  </si>
  <si>
    <t>00266621</t>
  </si>
  <si>
    <t>Statutární město Teplice, Nám. Svobody 2/2,Teplice</t>
  </si>
  <si>
    <t>DIČ:</t>
  </si>
  <si>
    <t>CZ00266621</t>
  </si>
  <si>
    <t>Uchazeč:</t>
  </si>
  <si>
    <t>Vyplň údaj</t>
  </si>
  <si>
    <t>Projektant:</t>
  </si>
  <si>
    <t xml:space="preserve"> </t>
  </si>
  <si>
    <t>True</t>
  </si>
  <si>
    <t>Zpracovatel:</t>
  </si>
  <si>
    <t>65639081</t>
  </si>
  <si>
    <t>Zbyněk Jarolím-STAVINVEST, J.Hory 1639/17, Teplice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</si>
  <si>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</si>
  <si>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</si>
  <si>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</si>
  <si>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</si>
  <si>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</si>
  <si>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</si>
  <si>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</si>
  <si>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</si>
  <si>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</si>
  <si>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</si>
  <si>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</si>
  <si>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</si>
  <si>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</si>
  <si>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</si>
  <si>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</si>
  <si>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</si>
  <si>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</si>
  <si>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</si>
  <si>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</si>
  <si>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</si>
  <si>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</si>
  <si>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</si>
  <si>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</si>
  <si>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</si>
  <si>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</si>
  <si>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</si>
  <si>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</si>
  <si>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</si>
  <si>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</si>
  <si>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</si>
  <si>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</si>
  <si>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</si>
  <si>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</si>
  <si>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</si>
  <si>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</si>
  <si>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</si>
  <si>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</si>
  <si>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</si>
  <si>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</si>
  <si>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</si>
  <si>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</si>
  <si>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</si>
  <si>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</si>
  <si>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</si>
  <si>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</si>
  <si>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</si>
  <si>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</si>
  <si>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</si>
  <si>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</si>
  <si>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</si>
  <si>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</si>
  <si>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</si>
  <si>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</si>
  <si>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</si>
  <si>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</si>
  <si>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</si>
  <si>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</si>
  <si>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</si>
  <si>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</si>
  <si>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</si>
  <si>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</si>
  <si>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</si>
  <si>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</si>
  <si>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</si>
  <si>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</si>
  <si>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</si>
  <si>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</si>
  <si>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</si>
  <si>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</si>
  <si>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</si>
  <si>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</si>
  <si>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</si>
  <si>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</si>
  <si>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</si>
  <si>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</si>
  <si>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</si>
  <si>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</si>
  <si>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</si>
  <si>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</si>
  <si>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</si>
  <si>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</si>
  <si>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</si>
  <si>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</si>
  <si>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</si>
  <si>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</si>
  <si>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</si>
  <si>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</si>
  <si>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</si>
  <si>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</si>
  <si>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</si>
  <si>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</si>
  <si>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</si>
  <si>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</si>
  <si>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HZS - Hodinové zúčtovací sazby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</si>
  <si>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</si>
  <si>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</si>
  <si>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</si>
  <si>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</si>
  <si>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</si>
  <si>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</si>
  <si>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</si>
  <si>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</si>
  <si>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</si>
  <si>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</si>
  <si>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</si>
  <si>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</si>
  <si>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</si>
  <si>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</si>
  <si>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</si>
  <si>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</si>
  <si>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</si>
  <si>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</si>
  <si>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</si>
  <si>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</si>
  <si>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</si>
  <si>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proutí, klestu z prořezávek a odstraněných křovin pro jakoukoliv dřevinu</t>
  </si>
  <si>
    <t>m2</t>
  </si>
  <si>
    <t>CS ÚRS 2020 01</t>
  </si>
  <si>
    <t>4</t>
  </si>
  <si>
    <t>2</t>
  </si>
  <si>
    <t>-281321147</t>
  </si>
  <si>
    <t>111251102</t>
  </si>
  <si>
    <t>Odstranění křovin a stromů s odstraněním kořenů strojně průměru kmene do 100 mm v rovině nebo ve svahu sklonu terénu do 1:5, při celkové ploše přes 100 do 500 m2</t>
  </si>
  <si>
    <t>1219581761</t>
  </si>
  <si>
    <t>3</t>
  </si>
  <si>
    <t>112201111</t>
  </si>
  <si>
    <t>Odstranění pařezu v rovině nebo na svahu do 1:5 o průměru pařezu na řezné ploše do 200 mm</t>
  </si>
  <si>
    <t>kus</t>
  </si>
  <si>
    <t>18644562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</si>
  <si>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</si>
  <si>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</si>
  <si>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</si>
  <si>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-1964409841</t>
  </si>
  <si>
    <t>5</t>
  </si>
  <si>
    <t>115101201</t>
  </si>
  <si>
    <t>Čerpání vody na dopravní výšku do 10 m s uvažovaným průměrným přítokem do 500 l/min</t>
  </si>
  <si>
    <t>hod</t>
  </si>
  <si>
    <t>318119772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</si>
  <si>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</si>
  <si>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</si>
  <si>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</si>
  <si>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-644265246</t>
  </si>
  <si>
    <t>7</t>
  </si>
  <si>
    <t>121112003</t>
  </si>
  <si>
    <t>Sejmutí ornice ručně při souvislé ploše, tl. vrstvy do 200 mm</t>
  </si>
  <si>
    <t>-432831164</t>
  </si>
  <si>
    <t>8</t>
  </si>
  <si>
    <t>122251105</t>
  </si>
  <si>
    <t>Odkopávky a prokopávky nezapažené strojně v hornině třídy těžitelnosti I skupiny 3 přes 500 do 1 000 m3</t>
  </si>
  <si>
    <t>m3</t>
  </si>
  <si>
    <t>-839137026</t>
  </si>
  <si>
    <t>9</t>
  </si>
  <si>
    <t>129001101</t>
  </si>
  <si>
    <t>Příplatek k cenám vykopávek za ztížení vykopávky v blízkosti podzemního vedení nebo výbušnin v horninách jakékoliv třídy</t>
  </si>
  <si>
    <t>-544635797</t>
  </si>
  <si>
    <t>10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</si>
  <si>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</si>
  <si>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</si>
  <si>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-818475976</t>
  </si>
  <si>
    <t>11</t>
  </si>
  <si>
    <t>131213101</t>
  </si>
  <si>
    <t>Hloubení jam ručně zapažených i nezapažených s urovnáním dna do předepsaného profilu a spádu v hornině třídy těžitelnosti I skupiny 3 soudržných</t>
  </si>
  <si>
    <t>-1268129398</t>
  </si>
  <si>
    <t>12</t>
  </si>
  <si>
    <t>131251103</t>
  </si>
  <si>
    <t>Hloubení nezapažených jam a zářezů strojně s urovnáním dna do předepsaného profilu a spádu v hornině třídy těžitelnosti I skupiny 3 přes 50 do 100 m3</t>
  </si>
  <si>
    <t>796258878</t>
  </si>
  <si>
    <t>13</t>
  </si>
  <si>
    <t>131351103</t>
  </si>
  <si>
    <t>Hloubení nezapažených jam a zářezů strojně s urovnáním dna do předepsaného profilu a spádu v hornině třídy těžitelnosti II skupiny 4 přes 50 do 100 m3</t>
  </si>
  <si>
    <t>-380853241</t>
  </si>
  <si>
    <t>14</t>
  </si>
  <si>
    <t>132212111</t>
  </si>
  <si>
    <t>Hloubení rýh šířky do 800 mm ručně zapažených i nezapažených, s urovnáním dna do předepsaného profilu a spádu v hornině třídy těžitelnosti I skupiny 3 soudržných</t>
  </si>
  <si>
    <t>59649457</t>
  </si>
  <si>
    <t>132312111</t>
  </si>
  <si>
    <t>Hloubení rýh šířky do 800 mm ručně zapažených i nezapažených, s urovnáním dna do předepsaného profilu a spádu v hornině třídy těžitelnosti II skupiny 4 soudržných</t>
  </si>
  <si>
    <t>2143431033</t>
  </si>
  <si>
    <t>16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</si>
  <si>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</si>
  <si>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</si>
  <si>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-1633064990</t>
  </si>
  <si>
    <t>17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</si>
  <si>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</si>
  <si>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</si>
  <si>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-78276959</t>
  </si>
  <si>
    <t>18</t>
  </si>
  <si>
    <t>167151101</t>
  </si>
  <si>
    <t>Nakládání, skládání a překládání neulehlého výkopku nebo sypaniny strojně nakládání, množství do 100 m3, z horniny třídy těžitelnosti I, skupiny 1 až 3</t>
  </si>
  <si>
    <t>-294344089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</si>
  <si>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</si>
  <si>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</si>
  <si>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</si>
  <si>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</si>
  <si>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-1932925622</t>
  </si>
  <si>
    <t>20</t>
  </si>
  <si>
    <t>171251201</t>
  </si>
  <si>
    <t>Uložení sypaniny na skládky nebo meziskládky bez hutnění s upravením uložené sypaniny do předepsaného tvaru</t>
  </si>
  <si>
    <t>-1541835146</t>
  </si>
  <si>
    <t>174151101</t>
  </si>
  <si>
    <t>Zásyp sypaninou z jakékoliv horniny strojně s uložením výkopku ve vrstvách se zhutněním jam, šachet, rýh nebo kolem objektů v těchto vykopávkách</t>
  </si>
  <si>
    <t>-1983784302</t>
  </si>
  <si>
    <t>22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</si>
  <si>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</si>
  <si>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</si>
  <si>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224725708</t>
  </si>
  <si>
    <t>23</t>
  </si>
  <si>
    <t>181311103</t>
  </si>
  <si>
    <t>Rozprostření a urovnání ornice v rovině nebo ve svahu sklonu do 1:5 ručně při souvislé ploše, tl. vrstvy do 200 mm</t>
  </si>
  <si>
    <t>-979749050</t>
  </si>
  <si>
    <t>24</t>
  </si>
  <si>
    <t>181951112</t>
  </si>
  <si>
    <t>Úprava pláně vyrovnáním výškových rozdílů strojně v hornině třídy těžitelnosti I, skupiny 1 až 3 se zhutněním</t>
  </si>
  <si>
    <t>170030954</t>
  </si>
  <si>
    <t>25</t>
  </si>
  <si>
    <t>185851121</t>
  </si>
  <si>
    <t>Dovoz vody pro zálivku rostlin na vzdálenost do 1000 m</t>
  </si>
  <si>
    <t>1427643260</t>
  </si>
  <si>
    <t>26</t>
  </si>
  <si>
    <t>185851129</t>
  </si>
  <si>
    <t>Dovoz vody pro zálivku rostlin Příplatek k ceně za každých dalších i započatých 1000 m</t>
  </si>
  <si>
    <t>594368911</t>
  </si>
  <si>
    <t>Zakládání</t>
  </si>
  <si>
    <t>27</t>
  </si>
  <si>
    <t>211571121</t>
  </si>
  <si>
    <t>Výplň kamenivem do rýh odvodňovacích žeber nebo trativodů bez zhutnění, s úpravou povrchu výplně kamenivem drobným těženým</t>
  </si>
  <si>
    <t>714106926</t>
  </si>
  <si>
    <t>28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</si>
  <si>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</si>
  <si>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</si>
  <si>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-764309318</t>
  </si>
  <si>
    <t>29</t>
  </si>
  <si>
    <t>213311113</t>
  </si>
  <si>
    <t>Polštáře zhutněné pod základy z kameniva hrubého drceného, frakce 16 - 63 mm</t>
  </si>
  <si>
    <t>2017832265</t>
  </si>
  <si>
    <t>30</t>
  </si>
  <si>
    <t>273313611</t>
  </si>
  <si>
    <t>Základy z betonu prostého desky z betonu kamenem neprokládaného tř. C 16/20</t>
  </si>
  <si>
    <t>-2103745909</t>
  </si>
  <si>
    <t>31</t>
  </si>
  <si>
    <t>275313811</t>
  </si>
  <si>
    <t>Základy z betonu prostého patky a bloky z betonu kamenem neprokládaného tř. C 25/30</t>
  </si>
  <si>
    <t>2026872727</t>
  </si>
  <si>
    <t>32</t>
  </si>
  <si>
    <t>279113123</t>
  </si>
  <si>
    <t>Základové zdi z tvárnic ztraceného bednění včetně výplně z betonu bez zvláštních nároků na vliv prostředí třídy C 12/15, tloušťky zdiva přes 200 do 250 mm</t>
  </si>
  <si>
    <t>-797707340</t>
  </si>
  <si>
    <t>33</t>
  </si>
  <si>
    <t>279113124</t>
  </si>
  <si>
    <t>Základové zdi z tvárnic ztraceného bednění včetně výplně z betonu bez zvláštních nároků na vliv prostředí třídy C 12/15, tloušťky zdiva přes 250 do 300 mm</t>
  </si>
  <si>
    <t>-942212800</t>
  </si>
  <si>
    <t>Svislé a kompletní konstrukce</t>
  </si>
  <si>
    <t>34</t>
  </si>
  <si>
    <t>310278842</t>
  </si>
  <si>
    <t>Zazdívka otvorů ve zdivu nadzákladovém nepálenými tvárnicemi plochy přes 0,25 m2 do 1 m2 , ve zdi tl. do 300 mm</t>
  </si>
  <si>
    <t>713113812</t>
  </si>
  <si>
    <t>35</t>
  </si>
  <si>
    <t>311311911</t>
  </si>
  <si>
    <t>Nadzákladové zdi z betonu prostého nosné bez zvláštních nároků na vliv prostředí tř. C 16/20</t>
  </si>
  <si>
    <t>-1720788918</t>
  </si>
  <si>
    <t>36</t>
  </si>
  <si>
    <t>311351121</t>
  </si>
  <si>
    <t>Bednění nadzákladových zdí nosných rovné oboustranné za každou stranu zřízení</t>
  </si>
  <si>
    <t>-1549459701</t>
  </si>
  <si>
    <t>37</t>
  </si>
  <si>
    <t>311351122</t>
  </si>
  <si>
    <t>Bednění nadzákladových zdí nosných rovné oboustranné za každou stranu odstranění</t>
  </si>
  <si>
    <t>409651058</t>
  </si>
  <si>
    <t>38</t>
  </si>
  <si>
    <t>317142440</t>
  </si>
  <si>
    <t>Překlady nenosné z pórobetonu osazené do tenkého maltového lože, výšky do 250 mm, šířky překladu 150 mm, délky překladu do 1000 mm</t>
  </si>
  <si>
    <t>-147806219</t>
  </si>
  <si>
    <t>39</t>
  </si>
  <si>
    <t>317168013</t>
  </si>
  <si>
    <t>Překlady keramické ploché osazené do maltového lože, výšky překladu 71 mm šířky 115 mm, délky 1500 mm</t>
  </si>
  <si>
    <t>-2049637066</t>
  </si>
  <si>
    <t>40</t>
  </si>
  <si>
    <t>317168015</t>
  </si>
  <si>
    <t>Překlady keramické ploché osazené do maltového lože, výšky překladu 71 mm šířky 115 mm, délky 2000 mm</t>
  </si>
  <si>
    <t>1452186294</t>
  </si>
  <si>
    <t>41</t>
  </si>
  <si>
    <t>317941121</t>
  </si>
  <si>
    <t>Osazování ocelových válcovaných nosníků na zdivu I nebo IE nebo U nebo UE nebo L do č. 12 nebo výšky do 120 mm</t>
  </si>
  <si>
    <t>1465687012</t>
  </si>
  <si>
    <t>42</t>
  </si>
  <si>
    <t>M</t>
  </si>
  <si>
    <t>13011066</t>
  </si>
  <si>
    <t>úhelník ocelový rovnostranný jakost 11 375 60x60x5mm</t>
  </si>
  <si>
    <t>-1313867123</t>
  </si>
  <si>
    <t>43</t>
  </si>
  <si>
    <t>319201321</t>
  </si>
  <si>
    <t>Vyrovnání nerovného povrchu vnitřního i vnějšího zdiva bez odsekání vadných cihel, maltou (s dodáním hmot) tl. do 30 mm</t>
  </si>
  <si>
    <t>537390569</t>
  </si>
  <si>
    <t>44</t>
  </si>
  <si>
    <t>319202321</t>
  </si>
  <si>
    <t>Vyrovnání nerovného povrchu vnitřního i vnějšího zdiva přizděním, tl. přes 30 do 80 mm</t>
  </si>
  <si>
    <t>-258685933</t>
  </si>
  <si>
    <t>45</t>
  </si>
  <si>
    <t>319202331</t>
  </si>
  <si>
    <t>Vyrovnání nerovného povrchu vnitřního i vnějšího zdiva přizděním, tl. přes 80 do 150 mm</t>
  </si>
  <si>
    <t>519175211</t>
  </si>
  <si>
    <t>46</t>
  </si>
  <si>
    <t>327213111</t>
  </si>
  <si>
    <t>Zdění zdiva nadzákladového opěrných zdí a valů z lomového kamene štípaného nebo ručně vybíraného na maltu z nepravidelných kamenů objemu 1 kusu kamene do 0,02 m3, šířka spáry do 4 mm</t>
  </si>
  <si>
    <t>330561002</t>
  </si>
  <si>
    <t>47</t>
  </si>
  <si>
    <t>58380756</t>
  </si>
  <si>
    <t>kámen lomový soklový (1t=1,7m2)</t>
  </si>
  <si>
    <t>-1772898491</t>
  </si>
  <si>
    <t>48</t>
  </si>
  <si>
    <t>338171111</t>
  </si>
  <si>
    <t>Montáž sloupků a vzpěr plotových ocelových trubkových nebo profilovaných výšky do 2,00 m se zalitím cementovou maltou do vynechaných otvorů</t>
  </si>
  <si>
    <t>2002239719</t>
  </si>
  <si>
    <t>49</t>
  </si>
  <si>
    <t>338171121</t>
  </si>
  <si>
    <t>Montáž sloupků a vzpěr plotových ocelových trubkových nebo profilovaných výšky do 2,60 m se zalitím cementovou maltou do vynechaných otvorů</t>
  </si>
  <si>
    <t>547472885</t>
  </si>
  <si>
    <t>50</t>
  </si>
  <si>
    <t>340238212</t>
  </si>
  <si>
    <t>Zazdívka otvorů v příčkách nebo stěnách cihlami plnými pálenými plochy přes 0,25 m2 do 1 m2, tloušťky přes 100 mm</t>
  </si>
  <si>
    <t>-1770458329</t>
  </si>
  <si>
    <t>51</t>
  </si>
  <si>
    <t>341362021</t>
  </si>
  <si>
    <t>Výztuž stěn a příček nosných svislých nebo šikmých, rovných nebo oblých ze svařovaných sítí z drátů typu KARI</t>
  </si>
  <si>
    <t>-371361104</t>
  </si>
  <si>
    <t>52</t>
  </si>
  <si>
    <t>342241162</t>
  </si>
  <si>
    <t>Příčky nebo přizdívky jednoduché z cihel nebo příčkovek pálených na maltu MVC nebo MC plných P7,5 až P15 dl. 290 mm (290x140x65 mm), tl. o tl. 140 mm</t>
  </si>
  <si>
    <t>-341445085</t>
  </si>
  <si>
    <t>53</t>
  </si>
  <si>
    <t>342244111</t>
  </si>
  <si>
    <t>Příčky jednoduché z cihel děrovaných klasických spojených na pero a drážku na maltu M5, pevnost cihel do P15, tl. příčky 115 mm</t>
  </si>
  <si>
    <t>-1794517864</t>
  </si>
  <si>
    <t>54</t>
  </si>
  <si>
    <t>342272225</t>
  </si>
  <si>
    <t>Příčky z pórobetonových tvárnic hladkých na tenké maltové lože objemová hmotnost do 500 kg/m3, tloušťka příčky 100 mm</t>
  </si>
  <si>
    <t>-1077842436</t>
  </si>
  <si>
    <t>55</t>
  </si>
  <si>
    <t>342272235</t>
  </si>
  <si>
    <t>Příčky z pórobetonových tvárnic hladkých na tenké maltové lože objemová hmotnost do 500 kg/m3, tloušťka příčky 125 mm</t>
  </si>
  <si>
    <t>1169068902</t>
  </si>
  <si>
    <t>56</t>
  </si>
  <si>
    <t>342272245</t>
  </si>
  <si>
    <t>Příčky z pórobetonových tvárnic hladkých na tenké maltové lože objemová hmotnost do 500 kg/m3, tloušťka příčky 150 mm</t>
  </si>
  <si>
    <t>1057646850</t>
  </si>
  <si>
    <t>57</t>
  </si>
  <si>
    <t>342291121</t>
  </si>
  <si>
    <t>Ukotvení příček plochými kotvami, do konstrukce cihelné</t>
  </si>
  <si>
    <t>-1326372242</t>
  </si>
  <si>
    <t>58</t>
  </si>
  <si>
    <t>348121221</t>
  </si>
  <si>
    <t>Osazení podhrabových desek na ocelové sloupky, délky desek přes 2 do 3 m</t>
  </si>
  <si>
    <t>1354134606</t>
  </si>
  <si>
    <t>59</t>
  </si>
  <si>
    <t>348171130</t>
  </si>
  <si>
    <t>Montáž oplocení z dílců kovových rámových, na ocelové sloupky, výšky přes 1,5 do 2,0 m</t>
  </si>
  <si>
    <t>288087456</t>
  </si>
  <si>
    <t>60</t>
  </si>
  <si>
    <t>348171141</t>
  </si>
  <si>
    <t>Montáž oplocení z dílců kovových panelových svařovaných, na ocelové profilované sloupky, výšky do 1,0 m</t>
  </si>
  <si>
    <t>499592399</t>
  </si>
  <si>
    <t>61</t>
  </si>
  <si>
    <t>348921121</t>
  </si>
  <si>
    <t>Zdění plotových zídek nebo zídek pro popelnice a kontejnery z betonových tvárnic na cementovou maltu, bez spárování z ozdobných dutinových tvárnic (cementářských výrobků) jakýchkoliv rozměrů</t>
  </si>
  <si>
    <t>-553361989</t>
  </si>
  <si>
    <t>62</t>
  </si>
  <si>
    <t>359901211</t>
  </si>
  <si>
    <t>Monitoring stok (kamerový systém) jakékoli výšky nová kanalizace</t>
  </si>
  <si>
    <t>-1306238316</t>
  </si>
  <si>
    <t>63</t>
  </si>
  <si>
    <t>359901212</t>
  </si>
  <si>
    <t>Monitoring stok (kamerový systém) jakékoli výšky stávající kanalizace</t>
  </si>
  <si>
    <t>1716154884</t>
  </si>
  <si>
    <t>64</t>
  </si>
  <si>
    <t>386131111</t>
  </si>
  <si>
    <t>Montáž odlučovačů tuků a olejů polyetylenových, průtoku 2 l/s</t>
  </si>
  <si>
    <t>CS ÚRS 2019 02</t>
  </si>
  <si>
    <t>-383830503</t>
  </si>
  <si>
    <t>65</t>
  </si>
  <si>
    <t>3861311.R</t>
  </si>
  <si>
    <t>Montáž odlučovače tuků a olejů příplatek za montáž systému sledování hladiny tuku</t>
  </si>
  <si>
    <t>479256894</t>
  </si>
  <si>
    <t>66</t>
  </si>
  <si>
    <t>Mat/3-001</t>
  </si>
  <si>
    <t>odlučovač tuků pro kuchyň s max.odtokem Qs=0,25 l/s včetně systému signalizace hladiny tuku</t>
  </si>
  <si>
    <t>2037457190</t>
  </si>
  <si>
    <t>67</t>
  </si>
  <si>
    <t>Kalkulace 3-001</t>
  </si>
  <si>
    <t>Ukončení zdiva tl.300mm stříškou z lícových cihel Klinker vč.vyspárování</t>
  </si>
  <si>
    <t>-1355073938</t>
  </si>
  <si>
    <t>Vodorovné konstrukce</t>
  </si>
  <si>
    <t>68</t>
  </si>
  <si>
    <t>430321515</t>
  </si>
  <si>
    <t>Schodišťové konstrukce a rampy z betonu železového (bez výztuže) stupně, schodnice, ramena, podesty s nosníky tř. C 20/25</t>
  </si>
  <si>
    <t>-1590053348</t>
  </si>
  <si>
    <t>69</t>
  </si>
  <si>
    <t>430362021</t>
  </si>
  <si>
    <t>Výztuž schodišťových konstrukcí a ramp stupňů, schodnic, ramen, podest s nosníky ze svařovaných sítí z drátů typu KARI</t>
  </si>
  <si>
    <t>-661855892</t>
  </si>
  <si>
    <t>70</t>
  </si>
  <si>
    <t>431351121</t>
  </si>
  <si>
    <t>Bednění podest, podstupňových desek a ramp včetně podpěrné konstrukce výšky do 4 m půdorysně přímočarých zřízení</t>
  </si>
  <si>
    <t>-519629756</t>
  </si>
  <si>
    <t>71</t>
  </si>
  <si>
    <t>431351122</t>
  </si>
  <si>
    <t>Bednění podest, podstupňových desek a ramp včetně podpěrné konstrukce výšky do 4 m půdorysně přímočarých odstranění</t>
  </si>
  <si>
    <t>671044263</t>
  </si>
  <si>
    <t>Komunikace pozemní</t>
  </si>
  <si>
    <t>72</t>
  </si>
  <si>
    <t>564811111</t>
  </si>
  <si>
    <t>Podklad ze štěrkodrti ŠD s rozprostřením a zhutněním, po zhutnění tl. 50 mm</t>
  </si>
  <si>
    <t>899059723</t>
  </si>
  <si>
    <t>73</t>
  </si>
  <si>
    <t>564851111</t>
  </si>
  <si>
    <t>Podklad ze štěrkodrti ŠD s rozprostřením a zhutněním, po zhutnění tl. 150 mm</t>
  </si>
  <si>
    <t>1698080086</t>
  </si>
  <si>
    <t>74</t>
  </si>
  <si>
    <t>564861111</t>
  </si>
  <si>
    <t>Podklad ze štěrkodrti ŠD s rozprostřením a zhutněním, po zhutnění tl. 200 mm</t>
  </si>
  <si>
    <t>1021946849</t>
  </si>
  <si>
    <t>75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</si>
  <si>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</si>
  <si>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</si>
  <si>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1687410989</t>
  </si>
  <si>
    <t>Úpravy povrchů, podlahy a osazování výplní</t>
  </si>
  <si>
    <t>76</t>
  </si>
  <si>
    <t>611325422</t>
  </si>
  <si>
    <t>Oprava vápenocementové omítky vnitřních ploch štukové dvouvrstvé, tloušťky do 20 mm a tloušťky štuku do 3 mm stropů, v rozsahu opravované plochy přes 10 do 30%</t>
  </si>
  <si>
    <t>-1784892270</t>
  </si>
  <si>
    <t>77</t>
  </si>
  <si>
    <t>612121112</t>
  </si>
  <si>
    <t>Zatření spár vnitřních povrchů stěrkovou hmotou, ploch z pórobetonových tvárnic stěn</t>
  </si>
  <si>
    <t>-1980352399</t>
  </si>
  <si>
    <t>78</t>
  </si>
  <si>
    <t>612142001</t>
  </si>
  <si>
    <t>Potažení vnitřních ploch pletivem v ploše nebo pruzích, na plném podkladu sklovláknitým vtlačením do tmelu stěn</t>
  </si>
  <si>
    <t>1922433646</t>
  </si>
  <si>
    <t>79</t>
  </si>
  <si>
    <t>612311131</t>
  </si>
  <si>
    <t>Potažení vnitřních ploch štukem tloušťky do 3 mm svislých konstrukcí stěn</t>
  </si>
  <si>
    <t>299841932</t>
  </si>
  <si>
    <t>80</t>
  </si>
  <si>
    <t>612321111</t>
  </si>
  <si>
    <t>Omítka vápenocementová vnitřních ploch nanášená ručně jednovrstvá, tloušťky do 10 mm hrubá zatřená svislých konstrukcí stěn</t>
  </si>
  <si>
    <t>-1116918051</t>
  </si>
  <si>
    <t>81</t>
  </si>
  <si>
    <t>612321141</t>
  </si>
  <si>
    <t>Omítka vápenocementová vnitřních ploch nanášená ručně dvouvrstvá, tloušťky jádrové omítky do 10 mm a tloušťky štuku do 3 mm štuková svislých konstrukcí stěn</t>
  </si>
  <si>
    <t>-917247759</t>
  </si>
  <si>
    <t>82</t>
  </si>
  <si>
    <t>612325223</t>
  </si>
  <si>
    <t>Vápenocementová omítka jednotlivých malých ploch štuková na stěnách, plochy jednotlivě přes 0,25 do 1 m2</t>
  </si>
  <si>
    <t>1071704981</t>
  </si>
  <si>
    <t>83</t>
  </si>
  <si>
    <t>612325422</t>
  </si>
  <si>
    <t>Oprava vápenocementové omítky vnitřních ploch štukové dvouvrstvé, tloušťky do 20 mm a tloušťky štuku do 3 mm stěn, v rozsahu opravované plochy přes 10 do 30%</t>
  </si>
  <si>
    <t>634070343</t>
  </si>
  <si>
    <t>84</t>
  </si>
  <si>
    <t>619995001</t>
  </si>
  <si>
    <t>Začištění omítek (s dodáním hmot) kolem oken, dveří, podlah, obkladů apod.</t>
  </si>
  <si>
    <t>469583579</t>
  </si>
  <si>
    <t>85</t>
  </si>
  <si>
    <t>621211021</t>
  </si>
  <si>
    <t>Montáž kontaktního zateplení lepením a mechanickým kotvením z polystyrenových desek nebo z kombinovaných desek na vnější podhledy, tloušťky desek přes 80 do 120 mm</t>
  </si>
  <si>
    <t>-1129894668</t>
  </si>
  <si>
    <t>86</t>
  </si>
  <si>
    <t>28375980</t>
  </si>
  <si>
    <t>deska EPS 100 fasádní λ=0,037 tl 120mm</t>
  </si>
  <si>
    <t>1139091448</t>
  </si>
  <si>
    <t>87</t>
  </si>
  <si>
    <t>622131121</t>
  </si>
  <si>
    <t>Podkladní a spojovací vrstva vnějších omítaných ploch penetrace akrylát-silikonová nanášená ručně stěn</t>
  </si>
  <si>
    <t>-938255583</t>
  </si>
  <si>
    <t>88</t>
  </si>
  <si>
    <t>622142001</t>
  </si>
  <si>
    <t>Potažení vnějších ploch pletivem v ploše nebo pruzích, na plném podkladu sklovláknitým vtlačením do tmelu stěn</t>
  </si>
  <si>
    <t>-458007148</t>
  </si>
  <si>
    <t>89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</si>
  <si>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</si>
  <si>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</si>
  <si>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1816181235</t>
  </si>
  <si>
    <t>90</t>
  </si>
  <si>
    <t>28375943</t>
  </si>
  <si>
    <t>deska EPS 100 fasádní λ=0,037 tl 30mm</t>
  </si>
  <si>
    <t>-1512428688</t>
  </si>
  <si>
    <t>91</t>
  </si>
  <si>
    <t>622252002</t>
  </si>
  <si>
    <t>Montáž profilů kontaktního zateplení ostatních stěnových, dilatačních apod. lepených do tmelu</t>
  </si>
  <si>
    <t>385038882</t>
  </si>
  <si>
    <t>92</t>
  </si>
  <si>
    <t>59051486</t>
  </si>
  <si>
    <t>profil rohový PVC 15x15mm s výztužnou tkaninou š 100mm pro ETICS</t>
  </si>
  <si>
    <t>-1787653962</t>
  </si>
  <si>
    <t>93</t>
  </si>
  <si>
    <t>622321131</t>
  </si>
  <si>
    <t>Potažení vnějších ploch štukem vápenocementovým, tloušťky do 3 mm stěn</t>
  </si>
  <si>
    <t>-1283165241</t>
  </si>
  <si>
    <t>94</t>
  </si>
  <si>
    <t>622321141</t>
  </si>
  <si>
    <t>Omítka vápenocementová vnějších ploch nanášená ručně dvouvrstvá, tloušťky jádrové omítky do 15 mm a tloušťky štuku do 3 mm štuková stěn</t>
  </si>
  <si>
    <t>521079634</t>
  </si>
  <si>
    <t>95</t>
  </si>
  <si>
    <t>622325102</t>
  </si>
  <si>
    <t>Oprava vápenocementové omítky vnějších ploch stupně členitosti 1 hladké stěn, v rozsahu opravované plochy přes 10 do 30%</t>
  </si>
  <si>
    <t>1513132127</t>
  </si>
  <si>
    <t>96</t>
  </si>
  <si>
    <t>622325103</t>
  </si>
  <si>
    <t>Oprava vápenocementové omítky vnějších ploch stupně členitosti 1 hladké stěn, v rozsahu opravované plochy přes 30 do 50%</t>
  </si>
  <si>
    <t>2051491181</t>
  </si>
  <si>
    <t>97</t>
  </si>
  <si>
    <t>622335103</t>
  </si>
  <si>
    <t>Oprava cementové omítky vnějších ploch hladké stěn, v rozsahu opravované plochy přes 30 do 50%</t>
  </si>
  <si>
    <t>-284872508</t>
  </si>
  <si>
    <t>98</t>
  </si>
  <si>
    <t>622521051</t>
  </si>
  <si>
    <t>Omítka tenkovrstvá silikátová vnějších ploch probarvená, včetně penetrace podkladu rýhovaná, tloušťky 2,0 mm stěn</t>
  </si>
  <si>
    <t>-1582500257</t>
  </si>
  <si>
    <t>99</t>
  </si>
  <si>
    <t>629995101</t>
  </si>
  <si>
    <t>Očištění vnějších ploch tlakovou vodou omytím</t>
  </si>
  <si>
    <t>-1964043676</t>
  </si>
  <si>
    <t>100</t>
  </si>
  <si>
    <t>631311112</t>
  </si>
  <si>
    <t>Mazanina z betonu prostého bez zvýšených nároků na prostředí tl. přes 50 do 80 mm tř. C 8/10</t>
  </si>
  <si>
    <t>1789683854</t>
  </si>
  <si>
    <t>101</t>
  </si>
  <si>
    <t>631311113</t>
  </si>
  <si>
    <t>Mazanina z betonu prostého bez zvýšených nároků na prostředí tl. přes 50 do 80 mm tř. C 12/15</t>
  </si>
  <si>
    <t>1972408482</t>
  </si>
  <si>
    <t>102</t>
  </si>
  <si>
    <t>631311124</t>
  </si>
  <si>
    <t>Mazanina z betonu prostého bez zvýšených nároků na prostředí tl. přes 80 do 120 mm tř. C 16/20</t>
  </si>
  <si>
    <t>-386752229</t>
  </si>
  <si>
    <t>103</t>
  </si>
  <si>
    <t>631319011</t>
  </si>
  <si>
    <t>Příplatek k cenám mazanin za úpravu povrchu mazaniny přehlazením, mazanina tl. přes 50 do 80 mm</t>
  </si>
  <si>
    <t>-537759049</t>
  </si>
  <si>
    <t>104</t>
  </si>
  <si>
    <t>631319221</t>
  </si>
  <si>
    <t>Příplatek k cenám betonových mazanin za vyztužení polymerovými makrovlákny objemové vyztužení 2,5 kg/m3</t>
  </si>
  <si>
    <t>-511350550</t>
  </si>
  <si>
    <t>105</t>
  </si>
  <si>
    <t>631362021</t>
  </si>
  <si>
    <t>Výztuž mazanin ze svařovaných sítí z drátů typu KARI</t>
  </si>
  <si>
    <t>1831557858</t>
  </si>
  <si>
    <t>106</t>
  </si>
  <si>
    <t>632441113</t>
  </si>
  <si>
    <t>Potěr anhydritový samonivelační ze suchých směsí tlouštky přes 30 do 40 mm</t>
  </si>
  <si>
    <t>1832130068</t>
  </si>
  <si>
    <t>107</t>
  </si>
  <si>
    <t>632450123</t>
  </si>
  <si>
    <t>Potěr cementový vyrovnávací ze suchých směsí v pásu o průměrné (střední) tl. přes 30 do 40 mm</t>
  </si>
  <si>
    <t>1595861563</t>
  </si>
  <si>
    <t>108</t>
  </si>
  <si>
    <t>632451024</t>
  </si>
  <si>
    <t>Potěr cementový vyrovnávací z malty (MC-15) v pásu o průměrné (střední) tl. přes 40 do 50 mm</t>
  </si>
  <si>
    <t>-1278913207</t>
  </si>
  <si>
    <t>109</t>
  </si>
  <si>
    <t>632451411</t>
  </si>
  <si>
    <t>Doplnění cementového potěru na mazaninách a betonových podkladech (s dodáním hmot), hlazeného dřevěným nebo ocelovým hladítkem, plochy jednotlivě do 1 m2 a tl. do 10 mm</t>
  </si>
  <si>
    <t>-494073979</t>
  </si>
  <si>
    <t>110</t>
  </si>
  <si>
    <t>634112112</t>
  </si>
  <si>
    <t>Obvodová dilatace mezi stěnou a mazaninou nebo potěrem podlahovým páskem z pěnového PE tl. do 10 mm, výšky 100 mm</t>
  </si>
  <si>
    <t>-1043623254</t>
  </si>
  <si>
    <t>111</t>
  </si>
  <si>
    <t>637121112</t>
  </si>
  <si>
    <t>Okapový chodník z kameniva s udusáním a urovnáním povrchu z kačírku tl. 150 mm</t>
  </si>
  <si>
    <t>-88442945</t>
  </si>
  <si>
    <t>112</t>
  </si>
  <si>
    <t>642942111</t>
  </si>
  <si>
    <t>Osazování zárubní nebo rámů kovových dveřních lisovaných nebo z úhelníků bez dveřních křídel na cementovou maltu, plochy otvoru do 2,5 m2</t>
  </si>
  <si>
    <t>-1449860717</t>
  </si>
  <si>
    <t>113</t>
  </si>
  <si>
    <t>55331346</t>
  </si>
  <si>
    <t>zárubeň ocelová pro běžné zdění a pórobeton 100 levá/pravá 600</t>
  </si>
  <si>
    <t>1844725995</t>
  </si>
  <si>
    <t>114</t>
  </si>
  <si>
    <t>55331348</t>
  </si>
  <si>
    <t>zárubeň ocelová pro běžné zdění a pórobeton 100 levá/pravá 700</t>
  </si>
  <si>
    <t>-329146735</t>
  </si>
  <si>
    <t>115</t>
  </si>
  <si>
    <t>55331350</t>
  </si>
  <si>
    <t>zárubeň ocelová pro běžné zdění a pórobeton 100 levá/pravá 800</t>
  </si>
  <si>
    <t>1775734948</t>
  </si>
  <si>
    <t>Trubní vedení</t>
  </si>
  <si>
    <t>116</t>
  </si>
  <si>
    <t>871315221</t>
  </si>
  <si>
    <t>Kanalizační potrubí z tvrdého PVC v otevřeném výkopu ve sklonu do 20 %, hladkého plnostěnného jednovrstvého, tuhost třídy SN 8 DN 160</t>
  </si>
  <si>
    <t>-913310850</t>
  </si>
  <si>
    <t>117</t>
  </si>
  <si>
    <t>871355211</t>
  </si>
  <si>
    <t>Kanalizační potrubí z tvrdého PVC v otevřeném výkopu ve sklonu do 20 %, hladkého plnostěnného jednovrstvého, tuhost třídy SN 4 DN 200</t>
  </si>
  <si>
    <t>1990917851</t>
  </si>
  <si>
    <t>118</t>
  </si>
  <si>
    <t>894201112</t>
  </si>
  <si>
    <t>Ostatní konstrukce na trubním vedení z prostého betonu dno šachet tloušťky přes 200 mm z betonu bez zvýšených nároků na prostředí tř. C 12/15</t>
  </si>
  <si>
    <t>-203488773</t>
  </si>
  <si>
    <t>119</t>
  </si>
  <si>
    <t>894812201</t>
  </si>
  <si>
    <t>Revizní a čistící šachta z polypropylenu PP pro hladké trouby DN 425 šachtové dno (DN šachty / DN trubního vedení) DN 425/150 průtočné</t>
  </si>
  <si>
    <t>780938943</t>
  </si>
  <si>
    <t>120</t>
  </si>
  <si>
    <t>894812232</t>
  </si>
  <si>
    <t>Revizní a čistící šachta z polypropylenu PP pro hladké trouby DN 425 roura šachtová korugovaná bez hrdla, světlé hloubky 2000 mm</t>
  </si>
  <si>
    <t>-441601582</t>
  </si>
  <si>
    <t>121</t>
  </si>
  <si>
    <t>894812261</t>
  </si>
  <si>
    <t>Revizní a čistící šachta z polypropylenu PP pro hladké trouby DN 425 poklop litinový (pro třídu zatížení) s teleskopickou rourou (3 t)</t>
  </si>
  <si>
    <t>1781185580</t>
  </si>
  <si>
    <t>Ostatní konstrukce a práce, bourání</t>
  </si>
  <si>
    <t>122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</si>
  <si>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</si>
  <si>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</si>
  <si>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284668614</t>
  </si>
  <si>
    <t>123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</si>
  <si>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</si>
  <si>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</si>
  <si>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-246371411</t>
  </si>
  <si>
    <t>124</t>
  </si>
  <si>
    <t>59217017</t>
  </si>
  <si>
    <t>obrubník betonový chodníkový 1000x100x250mm</t>
  </si>
  <si>
    <t>-1705951975</t>
  </si>
  <si>
    <t>125</t>
  </si>
  <si>
    <t>722169585</t>
  </si>
  <si>
    <t>126</t>
  </si>
  <si>
    <t>59217019</t>
  </si>
  <si>
    <t>obrubník betonový chodníkový 1000x100x200mm</t>
  </si>
  <si>
    <t>-658238205</t>
  </si>
  <si>
    <t>127</t>
  </si>
  <si>
    <t>916331112</t>
  </si>
  <si>
    <t>Osazení zahradního obrubníku betonového s ložem tl. od 50 do 100 mm z betonu prostého tř. C 12/15 s boční opěrou z betonu prostého tř. C 12/15</t>
  </si>
  <si>
    <t>1488626559</t>
  </si>
  <si>
    <t>128</t>
  </si>
  <si>
    <t>919735112</t>
  </si>
  <si>
    <t>Řezání stávajícího živičného krytu nebo podkladu hloubky přes 50 do 100 mm</t>
  </si>
  <si>
    <t>-1484302071</t>
  </si>
  <si>
    <t>129</t>
  </si>
  <si>
    <t>941111111</t>
  </si>
  <si>
    <t>Montáž lešení řadového trubkového lehkého pracovního s podlahami s provozním zatížením tř. 3 do 200 kg/m2 šířky tř. W06 od 0,6 do 0,9 m, výšky do 10 m</t>
  </si>
  <si>
    <t>-414330671</t>
  </si>
  <si>
    <t>130</t>
  </si>
  <si>
    <t>941111112</t>
  </si>
  <si>
    <t>Montáž lešení řadového trubkového lehkého pracovního s podlahami s provozním zatížením tř. 3 do 200 kg/m2 šířky tř. W06 od 0,6 do 0,9 m, výšky přes 10 do 25 m</t>
  </si>
  <si>
    <t>1365910401</t>
  </si>
  <si>
    <t>131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</si>
  <si>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</si>
  <si>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</si>
  <si>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1104316651</t>
  </si>
  <si>
    <t>132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</si>
  <si>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</si>
  <si>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</si>
  <si>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-135572699</t>
  </si>
  <si>
    <t>133</t>
  </si>
  <si>
    <t>941111811</t>
  </si>
  <si>
    <t>Demontáž lešení řadového trubkového lehkého pracovního s podlahami s provozním zatížením tř. 3 do 200 kg/m2 šířky tř. W06 od 0,6 do 0,9 m, výšky do 10 m</t>
  </si>
  <si>
    <t>-504108824</t>
  </si>
  <si>
    <t>134</t>
  </si>
  <si>
    <t>941111121</t>
  </si>
  <si>
    <t>Montáž lešení řadového trubkového lehkého pracovního s podlahami s provozním zatížením tř. 3 do 200 kg/m2 šířky tř. W09 přes 0,9 do 1,2 m, výšky do 10 m</t>
  </si>
  <si>
    <t>19910768</t>
  </si>
  <si>
    <t>135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</si>
  <si>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</si>
  <si>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</si>
  <si>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-2089550385</t>
  </si>
  <si>
    <t>136</t>
  </si>
  <si>
    <t>941111812</t>
  </si>
  <si>
    <t>Demontáž lešení řadového trubkového lehkého pracovního s podlahami s provozním zatížením tř. 3 do 200 kg/m2 šířky tř. W06 od 0,6 do 0,9 m, výšky přes 10 do 25 m</t>
  </si>
  <si>
    <t>987040177</t>
  </si>
  <si>
    <t>137</t>
  </si>
  <si>
    <t>941111821</t>
  </si>
  <si>
    <t>Demontáž lešení řadového trubkového lehkého pracovního s podlahami s provozním zatížením tř. 3 do 200 kg/m2 šířky tř. W09 přes 0,9 do 1,2 m, výšky do 10 m</t>
  </si>
  <si>
    <t>471497692</t>
  </si>
  <si>
    <t>138</t>
  </si>
  <si>
    <t>944511111</t>
  </si>
  <si>
    <t>Montáž ochranné sítě zavěšené na konstrukci lešení z textilie z umělých vláken</t>
  </si>
  <si>
    <t>1499869371</t>
  </si>
  <si>
    <t>139</t>
  </si>
  <si>
    <t>944511211</t>
  </si>
  <si>
    <t>Montáž ochranné sítě Příplatek za první a každý další den použití sítě k ceně -1111</t>
  </si>
  <si>
    <t>856545748</t>
  </si>
  <si>
    <t>140</t>
  </si>
  <si>
    <t>944511811</t>
  </si>
  <si>
    <t>Demontáž ochranné sítě zavěšené na konstrukci lešení z textilie z umělých vláken</t>
  </si>
  <si>
    <t>-1419478007</t>
  </si>
  <si>
    <t>141</t>
  </si>
  <si>
    <t>945411111</t>
  </si>
  <si>
    <t>Výsuvná šplhací plošina se zdvihem motorickým a s veškerým příslušenstvím s jedním podvozkem a s jedním stožárem výšky do 80 m</t>
  </si>
  <si>
    <t>den</t>
  </si>
  <si>
    <t>1450845812</t>
  </si>
  <si>
    <t>142</t>
  </si>
  <si>
    <t>945412111</t>
  </si>
  <si>
    <t>Teleskopická hydraulická montážní plošina na samohybném podvozku, s otočným košem výšky zdvihu do 8 m</t>
  </si>
  <si>
    <t>739242838</t>
  </si>
  <si>
    <t>143</t>
  </si>
  <si>
    <t>945421110</t>
  </si>
  <si>
    <t>Hydraulická zvedací plošina včetně obsluhy instalovaná na automobilovém podvozku, výšky zdvihu do 18 m</t>
  </si>
  <si>
    <t>1055863343</t>
  </si>
  <si>
    <t>144</t>
  </si>
  <si>
    <t>949101111</t>
  </si>
  <si>
    <t>Lešení pomocné pracovní pro objekty pozemních staveb pro zatížení do 150 kg/m2, o výšce lešeňové podlahy do 1,9 m</t>
  </si>
  <si>
    <t>1670821760</t>
  </si>
  <si>
    <t>145</t>
  </si>
  <si>
    <t>949101112</t>
  </si>
  <si>
    <t>Lešení pomocné pracovní pro objekty pozemních staveb pro zatížení do 150 kg/m2, o výšce lešeňové podlahy přes 1,9 do 3,5 m</t>
  </si>
  <si>
    <t>1887058605</t>
  </si>
  <si>
    <t>146</t>
  </si>
  <si>
    <t>952901111</t>
  </si>
  <si>
    <t>Vyčištění budov nebo objektů před předáním do užívání budov bytové nebo občanské výstavby, světlé výšky podlaží do 4 m</t>
  </si>
  <si>
    <t>1206831700</t>
  </si>
  <si>
    <t>147</t>
  </si>
  <si>
    <t>953961212</t>
  </si>
  <si>
    <t>Kotvy chemické s vyvrtáním otvoru do betonu, železobetonu nebo tvrdého kamene chemická patrona, velikost M 10, hloubka 90 mm</t>
  </si>
  <si>
    <t>-166821134</t>
  </si>
  <si>
    <t>148</t>
  </si>
  <si>
    <t>953961213</t>
  </si>
  <si>
    <t>Kotvy chemické s vyvrtáním otvoru do betonu, železobetonu nebo tvrdého kamene chemická patrona, velikost M 12, hloubka 110 mm</t>
  </si>
  <si>
    <t>-681944420</t>
  </si>
  <si>
    <t>149</t>
  </si>
  <si>
    <t>953965115</t>
  </si>
  <si>
    <t>Kotvy chemické s vyvrtáním otvoru kotevní šrouby pro chemické kotvy, velikost M 10, délka 130 mm</t>
  </si>
  <si>
    <t>1567766247</t>
  </si>
  <si>
    <t>150</t>
  </si>
  <si>
    <t>953965121</t>
  </si>
  <si>
    <t>Kotvy chemické s vyvrtáním otvoru kotevní šrouby pro chemické kotvy, velikost M 12, délka 160 mm</t>
  </si>
  <si>
    <t>-738634897</t>
  </si>
  <si>
    <t>151</t>
  </si>
  <si>
    <t>961044111</t>
  </si>
  <si>
    <t>Bourání základů z betonu prostého</t>
  </si>
  <si>
    <t>1953899558</t>
  </si>
  <si>
    <t>152</t>
  </si>
  <si>
    <t>962022491</t>
  </si>
  <si>
    <t>Bourání zdiva nadzákladového kamenného nebo smíšeného kamenného na maltu cementovou, objemu přes 1 m3</t>
  </si>
  <si>
    <t>-1865125639</t>
  </si>
  <si>
    <t>153</t>
  </si>
  <si>
    <t>962031133</t>
  </si>
  <si>
    <t>Bourání příček z cihel, tvárnic nebo příčkovek z cihel pálených, plných nebo dutých na maltu vápennou nebo vápenocementovou, tl. do 150 mm</t>
  </si>
  <si>
    <t>330897312</t>
  </si>
  <si>
    <t>154</t>
  </si>
  <si>
    <t>962032231</t>
  </si>
  <si>
    <t>Bourání zdiva nadzákladového z cihel nebo tvárnic z cihel pálených nebo vápenopískových, na maltu vápennou nebo vápenocementovou, objemu přes 1 m3</t>
  </si>
  <si>
    <t>1702166265</t>
  </si>
  <si>
    <t>155</t>
  </si>
  <si>
    <t>965042141</t>
  </si>
  <si>
    <t>Bourání mazanin betonových nebo z litého asfaltu tl. do 100 mm, plochy přes 4 m2</t>
  </si>
  <si>
    <t>1624113380</t>
  </si>
  <si>
    <t>156</t>
  </si>
  <si>
    <t>965042241</t>
  </si>
  <si>
    <t>Bourání mazanin betonových nebo z litého asfaltu tl. přes 100 mm, plochy přes 4 m2</t>
  </si>
  <si>
    <t>-198724128</t>
  </si>
  <si>
    <t>157</t>
  </si>
  <si>
    <t>965081223</t>
  </si>
  <si>
    <t>Bourání podlah z dlaždic bez podkladního lože nebo mazaniny, s jakoukoliv výplní spár keramických nebo xylolitových tl. přes 10 mm plochy přes 1 m2</t>
  </si>
  <si>
    <t>2061694082</t>
  </si>
  <si>
    <t>158</t>
  </si>
  <si>
    <t>965081313</t>
  </si>
  <si>
    <t>Bourání podlah z dlaždic bez podkladního lože nebo mazaniny, s jakoukoliv výplní spár betonových, teracových nebo čedičových tl. do 20 mm, plochy přes 1 m2</t>
  </si>
  <si>
    <t>2131895499</t>
  </si>
  <si>
    <t>159</t>
  </si>
  <si>
    <t>966071821</t>
  </si>
  <si>
    <t>Rozebrání oplocení z pletiva drátěného se čtvercovými oky, výšky do 1,6 m</t>
  </si>
  <si>
    <t>-1254120073</t>
  </si>
  <si>
    <t>160</t>
  </si>
  <si>
    <t>966072811</t>
  </si>
  <si>
    <t>Rozebrání oplocení z dílců rámových na ocelové sloupky, výšky přes 1 do 2 m</t>
  </si>
  <si>
    <t>1817222648</t>
  </si>
  <si>
    <t>161</t>
  </si>
  <si>
    <t>967031142</t>
  </si>
  <si>
    <t>Přisekání (špicování) plošné nebo rovných ostění zdiva z cihel pálených rovných ostění, bez odstupu, po hrubém vybourání otvorů, na maltu cementovou</t>
  </si>
  <si>
    <t>83266110</t>
  </si>
  <si>
    <t>162</t>
  </si>
  <si>
    <t>968062354</t>
  </si>
  <si>
    <t>Vybourání dřevěných rámů oken s křídly, dveřních zárubní, vrat, stěn, ostění nebo obkladů rámů oken s křídly dvojitých, plochy do 1 m2</t>
  </si>
  <si>
    <t>-100599686</t>
  </si>
  <si>
    <t>163</t>
  </si>
  <si>
    <t>968062355</t>
  </si>
  <si>
    <t>Vybourání dřevěných rámů oken s křídly, dveřních zárubní, vrat, stěn, ostění nebo obkladů rámů oken s křídly dvojitých, plochy do 2 m2</t>
  </si>
  <si>
    <t>1575330213</t>
  </si>
  <si>
    <t>164</t>
  </si>
  <si>
    <t>968062376</t>
  </si>
  <si>
    <t>Vybourání dřevěných rámů oken s křídly, dveřních zárubní, vrat, stěn, ostění nebo obkladů rámů oken s křídly zdvojených, plochy do 4 m2</t>
  </si>
  <si>
    <t>-1100638416</t>
  </si>
  <si>
    <t>165</t>
  </si>
  <si>
    <t>968072455</t>
  </si>
  <si>
    <t>Vybourání kovových rámů oken s křídly, dveřních zárubní, vrat, stěn, ostění nebo obkladů dveřních zárubní, plochy do 2 m2</t>
  </si>
  <si>
    <t>1838924130</t>
  </si>
  <si>
    <t>166</t>
  </si>
  <si>
    <t>973031325</t>
  </si>
  <si>
    <t>Vysekání výklenků nebo kapes ve zdivu z cihel na maltu vápennou nebo vápenocementovou kapes, plochy do 0,10 m2, hl. do 300 mm</t>
  </si>
  <si>
    <t>1127001067</t>
  </si>
  <si>
    <t>167</t>
  </si>
  <si>
    <t>978011141</t>
  </si>
  <si>
    <t>Otlučení vápenných nebo vápenocementových omítek vnitřních ploch stropů, v rozsahu přes 10 do 30 %</t>
  </si>
  <si>
    <t>1592107375</t>
  </si>
  <si>
    <t>168</t>
  </si>
  <si>
    <t>978013141</t>
  </si>
  <si>
    <t>Otlučení vápenných nebo vápenocementových omítek vnitřních ploch stěn s vyškrabáním spar, s očištěním zdiva, v rozsahu přes 10 do 30 %</t>
  </si>
  <si>
    <t>1537338955</t>
  </si>
  <si>
    <t>169</t>
  </si>
  <si>
    <t>978015341</t>
  </si>
  <si>
    <t>Otlučení vápenných nebo vápenocementových omítek vnějších ploch s vyškrabáním spar a s očištěním zdiva stupně členitosti 1 a 2, v rozsahu přes 10 do 30 %</t>
  </si>
  <si>
    <t>-954435118</t>
  </si>
  <si>
    <t>170</t>
  </si>
  <si>
    <t>978015361</t>
  </si>
  <si>
    <t>Otlučení vápenných nebo vápenocementových omítek vnějších ploch s vyškrabáním spar a s očištěním zdiva stupně členitosti 1 a 2, v rozsahu přes 30 do 50 %</t>
  </si>
  <si>
    <t>1239487812</t>
  </si>
  <si>
    <t>171</t>
  </si>
  <si>
    <t>978015391</t>
  </si>
  <si>
    <t>Otlučení vápenných nebo vápenocementových omítek vnějších ploch s vyškrabáním spar a s očištěním zdiva stupně členitosti 1 a 2, v rozsahu přes 80 do 100 %</t>
  </si>
  <si>
    <t>-1724098010</t>
  </si>
  <si>
    <t>172</t>
  </si>
  <si>
    <t>978059541</t>
  </si>
  <si>
    <t>Odsekání obkladů stěn včetně otlučení podkladní omítky až na zdivo z obkládaček vnitřních, z jakýchkoliv materiálů, plochy přes 1 m2</t>
  </si>
  <si>
    <t>436877047</t>
  </si>
  <si>
    <t>173</t>
  </si>
  <si>
    <t>978059611</t>
  </si>
  <si>
    <t>Odsekání obkladů stěn včetně otlučení podkladní omítky až na zdivo z obkládaček vnějších, z jakýchkoliv materiálů, plochy do 1 m2</t>
  </si>
  <si>
    <t>-94381953</t>
  </si>
  <si>
    <t>174</t>
  </si>
  <si>
    <t>985231112</t>
  </si>
  <si>
    <t>Spárování zdiva hloubky do 40 mm aktivovanou maltou délky spáry na 1 m2 upravované plochy přes 6 do 12 m</t>
  </si>
  <si>
    <t>-1827504577</t>
  </si>
  <si>
    <t>Bourání konstrukcí</t>
  </si>
  <si>
    <t>175</t>
  </si>
  <si>
    <t>767996802</t>
  </si>
  <si>
    <t>Demontáž ostatních zámečnických konstrukcí o hmotnosti jednotlivých dílů rozebráním přes 50 do 100 kg</t>
  </si>
  <si>
    <t>kg</t>
  </si>
  <si>
    <t>1622904963</t>
  </si>
  <si>
    <t>176</t>
  </si>
  <si>
    <t>776201811</t>
  </si>
  <si>
    <t>Demontáž povlakových podlahovin lepených ručně bez podložky</t>
  </si>
  <si>
    <t>81863934</t>
  </si>
  <si>
    <t>177</t>
  </si>
  <si>
    <t>776410811</t>
  </si>
  <si>
    <t>Demontáž soklíků nebo lišt pryžových nebo plastových</t>
  </si>
  <si>
    <t>1371666208</t>
  </si>
  <si>
    <t>997</t>
  </si>
  <si>
    <t>Přesun sutě</t>
  </si>
  <si>
    <t>178</t>
  </si>
  <si>
    <t>997013213</t>
  </si>
  <si>
    <t>Vnitrostaveništní doprava suti a vybouraných hmot vodorovně do 50 m svisle ručně pro budovy a haly výšky přes 9 do 12 m</t>
  </si>
  <si>
    <t>690724849</t>
  </si>
  <si>
    <t>179</t>
  </si>
  <si>
    <t>997013501</t>
  </si>
  <si>
    <t>Odvoz suti a vybouraných hmot na skládku nebo meziskládku se složením, na vzdálenost do 1 km</t>
  </si>
  <si>
    <t>-1178528637</t>
  </si>
  <si>
    <t>180</t>
  </si>
  <si>
    <t>997013509</t>
  </si>
  <si>
    <t>Odvoz suti a vybouraných hmot na skládku nebo meziskládku se složením, na vzdálenost Příplatek k ceně za každý další i započatý 1 km přes 1 km</t>
  </si>
  <si>
    <t>-1323965869</t>
  </si>
  <si>
    <t>181</t>
  </si>
  <si>
    <t>997013601</t>
  </si>
  <si>
    <t>Poplatek za uložení stavebního odpadu na skládce (skládkovné) z prostého betonu zatříděného do Katalogu odpadů pod kódem 17 01 01</t>
  </si>
  <si>
    <t>258153001</t>
  </si>
  <si>
    <t>182</t>
  </si>
  <si>
    <t>997013602</t>
  </si>
  <si>
    <t>Poplatek za uložení stavebního odpadu na skládce (skládkovné) z armovaného betonu zatříděného do Katalogu odpadů pod kódem 17 01 01</t>
  </si>
  <si>
    <t>-193111682</t>
  </si>
  <si>
    <t>183</t>
  </si>
  <si>
    <t>997013603</t>
  </si>
  <si>
    <t>Poplatek za uložení stavebního odpadu na skládce (skládkovné) cihelného zatříděného do Katalogu odpadů pod kódem 17 01 02</t>
  </si>
  <si>
    <t>-344893684</t>
  </si>
  <si>
    <t>184</t>
  </si>
  <si>
    <t>997013607</t>
  </si>
  <si>
    <t>Poplatek za uložení stavebního odpadu na skládce (skládkovné) z tašek a keramických výrobků zatříděného do Katalogu odpadů pod kódem 17 01 03</t>
  </si>
  <si>
    <t>1813896768</t>
  </si>
  <si>
    <t>185</t>
  </si>
  <si>
    <t>997013631</t>
  </si>
  <si>
    <t>Poplatek za uložení stavebního odpadu na skládce (skládkovné) směsného stavebního a demoličního zatříděného do Katalogu odpadů pod kódem 17 09 04</t>
  </si>
  <si>
    <t>1828589177</t>
  </si>
  <si>
    <t>186</t>
  </si>
  <si>
    <t>997013655</t>
  </si>
  <si>
    <t>-1811094566</t>
  </si>
  <si>
    <t>187</t>
  </si>
  <si>
    <t>997013804</t>
  </si>
  <si>
    <t>Poplatek za uložení stavebního odpadu na skládce (skládkovné) ze skla zatříděného do Katalogu odpadů pod kódem 17 02 02</t>
  </si>
  <si>
    <t>1124362555</t>
  </si>
  <si>
    <t>188</t>
  </si>
  <si>
    <t>997013811</t>
  </si>
  <si>
    <t>Poplatek za uložení stavebního odpadu na skládce (skládkovné) dřevěného zatříděného do Katalogu odpadů pod kódem 17 02 01</t>
  </si>
  <si>
    <t>-630174486</t>
  </si>
  <si>
    <t>189</t>
  </si>
  <si>
    <t>997013812</t>
  </si>
  <si>
    <t>Poplatek za uložení stavebního odpadu na skládce (skládkovné) z materiálů na bázi sádry zatříděného do Katalogu odpadů pod kódem 17 08 02</t>
  </si>
  <si>
    <t>-1566138570</t>
  </si>
  <si>
    <t>190</t>
  </si>
  <si>
    <t>997013813</t>
  </si>
  <si>
    <t>Poplatek za uložení stavebního odpadu na skládce (skládkovné) z plastických hmot zatříděného do Katalogu odpadů pod kódem 17 02 03</t>
  </si>
  <si>
    <t>-1105925159</t>
  </si>
  <si>
    <t>191</t>
  </si>
  <si>
    <t>997013814</t>
  </si>
  <si>
    <t>Poplatek za uložení stavebního odpadu na skládce (skládkovné) z izolačních materiálů zatříděného do Katalogu odpadů pod kódem 17 06 04</t>
  </si>
  <si>
    <t>-926611376</t>
  </si>
  <si>
    <t>192</t>
  </si>
  <si>
    <t>997013821</t>
  </si>
  <si>
    <t>Poplatek za uložení stavebního odpadu na skládce (skládkovné) ze stavebních materiálů obsahujících azbest zatříděných do Katalogu odpadů pod kódem 17 06 05</t>
  </si>
  <si>
    <t>1766074813</t>
  </si>
  <si>
    <t>193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</si>
  <si>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</si>
  <si>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</si>
  <si>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-911666107</t>
  </si>
  <si>
    <t>194</t>
  </si>
  <si>
    <t>997013847</t>
  </si>
  <si>
    <t>Poplatek za uložení stavebního odpadu na skládce (skládkovné) asfaltového s obsahem dehtu zatříděného do Katalogu odpadů pod kódem 17 03 01</t>
  </si>
  <si>
    <t>2004201433</t>
  </si>
  <si>
    <t>998</t>
  </si>
  <si>
    <t>Přesun hmot</t>
  </si>
  <si>
    <t>195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</si>
  <si>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</si>
  <si>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</si>
  <si>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-1200097131</t>
  </si>
  <si>
    <t>196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</si>
  <si>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</si>
  <si>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</si>
  <si>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-2025519914</t>
  </si>
  <si>
    <t>197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</si>
  <si>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</si>
  <si>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</si>
  <si>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1066791638</t>
  </si>
  <si>
    <t>198</t>
  </si>
  <si>
    <t>998223011</t>
  </si>
  <si>
    <t>Přesun hmot pro pozemní komunikace s krytem dlážděným dopravní vzdálenost do 200 m jakékoliv délky objektu</t>
  </si>
  <si>
    <t>-1022859704</t>
  </si>
  <si>
    <t>199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</si>
  <si>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</si>
  <si>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</si>
  <si>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-1628302874</t>
  </si>
  <si>
    <t>PSV</t>
  </si>
  <si>
    <t>Práce a dodávky PSV</t>
  </si>
  <si>
    <t>711</t>
  </si>
  <si>
    <t>Izolace proti vodě, vlhkosti a plynům</t>
  </si>
  <si>
    <t>200</t>
  </si>
  <si>
    <t>711161215</t>
  </si>
  <si>
    <t>Izolace proti zemní vlhkosti a beztlakové vodě nopovými fóliemi na ploše svislé S vrstva ochranná, odvětrávací a drenážní výška nopku 20,0 mm, tl. fólie do 1,0 mm</t>
  </si>
  <si>
    <t>-535040297</t>
  </si>
  <si>
    <t>201</t>
  </si>
  <si>
    <t>711161383</t>
  </si>
  <si>
    <t>Izolace proti zemní vlhkosti a beztlakové vodě nopovými fóliemi ostatní ukončení izolace lištou</t>
  </si>
  <si>
    <t>550651099</t>
  </si>
  <si>
    <t>202</t>
  </si>
  <si>
    <t>711411052</t>
  </si>
  <si>
    <t>Provedení izolace proti povrchové a podpovrchové tlakové vodě natěradly a tmely za studena na ploše vodorovné V trojnásobným nátěrem tekutou lepenkou</t>
  </si>
  <si>
    <t>CS ÚRS 2018 02</t>
  </si>
  <si>
    <t>-1427174100</t>
  </si>
  <si>
    <t>203</t>
  </si>
  <si>
    <t>24551030</t>
  </si>
  <si>
    <t>nátěr hydroizolační - tekutá lepenka</t>
  </si>
  <si>
    <t>1101298202</t>
  </si>
  <si>
    <t>204</t>
  </si>
  <si>
    <t>711412052</t>
  </si>
  <si>
    <t>Provedení izolace proti povrchové a podpovrchové tlakové vodě natěradly a tmely za studena na ploše svislé S trojnásobným nátěrem tekutou lepenkou</t>
  </si>
  <si>
    <t>-331032514</t>
  </si>
  <si>
    <t>205</t>
  </si>
  <si>
    <t>683463425</t>
  </si>
  <si>
    <t>206</t>
  </si>
  <si>
    <t>711762711</t>
  </si>
  <si>
    <t>Provedení detailů fóliemi zesílení koutů nebo hran fólií rš 250 nebo 300 mm přilepenou nebo přivařenou</t>
  </si>
  <si>
    <t>-899312605</t>
  </si>
  <si>
    <t>207</t>
  </si>
  <si>
    <t>24771220</t>
  </si>
  <si>
    <t xml:space="preserve">páska těsnící pro utěsnění rohů, dilatačních a přechodových spár  šíře 105 mm, délka 10 m</t>
  </si>
  <si>
    <t>1542924105</t>
  </si>
  <si>
    <t>208</t>
  </si>
  <si>
    <t>998711101</t>
  </si>
  <si>
    <t>Přesun hmot pro izolace proti vodě, vlhkosti a plynům stanovený z hmotnosti přesunovaného materiálu vodorovná dopravní vzdálenost do 50 m v objektech výšky do 6 m</t>
  </si>
  <si>
    <t>-1172124334</t>
  </si>
  <si>
    <t>209</t>
  </si>
  <si>
    <t>998711102</t>
  </si>
  <si>
    <t>Přesun hmot pro izolace proti vodě, vlhkosti a plynům stanovený z hmotnosti přesunovaného materiálu vodorovná dopravní vzdálenost do 50 m v objektech výšky přes 6 do 12 m</t>
  </si>
  <si>
    <t>75272746</t>
  </si>
  <si>
    <t>712</t>
  </si>
  <si>
    <t>Povlakové krytiny</t>
  </si>
  <si>
    <t>210</t>
  </si>
  <si>
    <t>712300841</t>
  </si>
  <si>
    <t>Odstranění ze střech plochých do 10° mechu odškrabáním a očistěním s urovnáním povrchu</t>
  </si>
  <si>
    <t>-949206813</t>
  </si>
  <si>
    <t>211</t>
  </si>
  <si>
    <t>712300921</t>
  </si>
  <si>
    <t>Opravy povlakové krytiny střech plochých do 10° Příplatek k ceně za správkový kus NAIP přitavením</t>
  </si>
  <si>
    <t>738016327</t>
  </si>
  <si>
    <t>212</t>
  </si>
  <si>
    <t>712341559</t>
  </si>
  <si>
    <t>Provedení povlakové krytiny střech plochých do 10° pásy přitavením NAIP v plné ploše</t>
  </si>
  <si>
    <t>1280120358</t>
  </si>
  <si>
    <t>213</t>
  </si>
  <si>
    <t>62855014</t>
  </si>
  <si>
    <t>pás asfaltový natavitelný modifikovaný SBS tl 4,5mm pro dopravní stavby s vložkou ze polyesterové rohože a spalitelnou PE fólií nebo jemnozrnný min. posypem na horním povrchu</t>
  </si>
  <si>
    <t>657417153</t>
  </si>
  <si>
    <t>214</t>
  </si>
  <si>
    <t>712361703</t>
  </si>
  <si>
    <t>Provedení povlakové krytiny střech plochých do 10° fólií přilepenou lepidlem v plné ploše</t>
  </si>
  <si>
    <t>605749653</t>
  </si>
  <si>
    <t>215</t>
  </si>
  <si>
    <t>28322000</t>
  </si>
  <si>
    <t>fólie hydroizolační střešní mPVC mechanicky kotvená tl 2,0mm šedá</t>
  </si>
  <si>
    <t>1052247403</t>
  </si>
  <si>
    <t>216</t>
  </si>
  <si>
    <t>712363104</t>
  </si>
  <si>
    <t>Provedení povlakové krytiny střech plochých do 10° fólií ostatní činnosti při pokládání hydroizolačních fólií mechanické ukotvení talířovou hmoždinkou do dřevěné konstrukce</t>
  </si>
  <si>
    <t>-1264175569</t>
  </si>
  <si>
    <t>217</t>
  </si>
  <si>
    <t>712363115</t>
  </si>
  <si>
    <t>Provedení povlakové krytiny střech plochých do 10° fólií ostatní činnosti při pokládání hydroizolačních fólií zaizolování prostupů střešní rovinou kruhový průřez, průměr do 300 mm</t>
  </si>
  <si>
    <t>-1158255246</t>
  </si>
  <si>
    <t>218</t>
  </si>
  <si>
    <t>712363352</t>
  </si>
  <si>
    <t>Povlakové krytiny střech plochých do 10° z tvarovaných poplastovaných lišt pro mPVC vnitřní koutová lišta rš 100 mm</t>
  </si>
  <si>
    <t>1811674523</t>
  </si>
  <si>
    <t>219</t>
  </si>
  <si>
    <t>712363353</t>
  </si>
  <si>
    <t>Povlakové krytiny střech plochých do 10° z tvarovaných poplastovaných lišt pro mPVC vnější koutová lišta rš 100 mm</t>
  </si>
  <si>
    <t>278613774</t>
  </si>
  <si>
    <t>220</t>
  </si>
  <si>
    <t>712363356</t>
  </si>
  <si>
    <t>Povlakové krytiny střech plochých do 10° z tvarovaných poplastovaných lišt pro mPVC okapnice rš 200 mm</t>
  </si>
  <si>
    <t>-1215669115</t>
  </si>
  <si>
    <t>221</t>
  </si>
  <si>
    <t>712363357</t>
  </si>
  <si>
    <t>Povlakové krytiny střech plochých do 10° z tvarovaných poplastovaných lišt pro mPVC okapnice rš 250 mm</t>
  </si>
  <si>
    <t>837661975</t>
  </si>
  <si>
    <t>222</t>
  </si>
  <si>
    <t>712391587</t>
  </si>
  <si>
    <t>Provedení povlakové krytiny střech plochých do 10° -ostatní práce přibití pásů AIP, NAIP nebo folie hřebíky (drátěnkami)</t>
  </si>
  <si>
    <t>-1292952356</t>
  </si>
  <si>
    <t>223</t>
  </si>
  <si>
    <t>712491171</t>
  </si>
  <si>
    <t>Provedení povlakové krytiny střech šikmých přes 10° do 30°- ostatní práce provedení vrstvy textilní podkladní</t>
  </si>
  <si>
    <t>2016825660</t>
  </si>
  <si>
    <t>224</t>
  </si>
  <si>
    <t>712600831</t>
  </si>
  <si>
    <t>Odstranění ze střech šikmých přes 30° do 45° krytiny povlakové jednovrstvé</t>
  </si>
  <si>
    <t>2138870398</t>
  </si>
  <si>
    <t>225</t>
  </si>
  <si>
    <t>712600845</t>
  </si>
  <si>
    <t>Odstranění ze střech šikmých přes 30° do 45° doplňků ventilační hlavice</t>
  </si>
  <si>
    <t>46212689</t>
  </si>
  <si>
    <t>226</t>
  </si>
  <si>
    <t>712631101</t>
  </si>
  <si>
    <t>Provedení povlakové krytiny střech šikmých přes 30° pásy na sucho na dřevěném podkladě s lištami AIP nebo NAIP</t>
  </si>
  <si>
    <t>-865107281</t>
  </si>
  <si>
    <t>227</t>
  </si>
  <si>
    <t>998712101</t>
  </si>
  <si>
    <t>Přesun hmot pro povlakové krytiny stanovený z hmotnosti přesunovaného materiálu vodorovná dopravní vzdálenost do 50 m v objektech výšky do 6 m</t>
  </si>
  <si>
    <t>-699111071</t>
  </si>
  <si>
    <t>228</t>
  </si>
  <si>
    <t>998712102</t>
  </si>
  <si>
    <t>Přesun hmot pro povlakové krytiny stanovený z hmotnosti přesunovaného materiálu vodorovná dopravní vzdálenost do 50 m v objektech výšky přes 6 do 12 m</t>
  </si>
  <si>
    <t>1918112224</t>
  </si>
  <si>
    <t>713</t>
  </si>
  <si>
    <t>Izolace tepelné</t>
  </si>
  <si>
    <t>229</t>
  </si>
  <si>
    <t>713121111</t>
  </si>
  <si>
    <t>Montáž tepelné izolace podlah rohožemi, pásy, deskami, dílci, bloky (izolační materiál ve specifikaci) kladenými volně jednovrstvá</t>
  </si>
  <si>
    <t>1762962479</t>
  </si>
  <si>
    <t>230</t>
  </si>
  <si>
    <t>28375817</t>
  </si>
  <si>
    <t>deska EPS pro aplikace bez zatížení tl 60mm</t>
  </si>
  <si>
    <t>1218011912</t>
  </si>
  <si>
    <t>231</t>
  </si>
  <si>
    <t>713141121</t>
  </si>
  <si>
    <t>Montáž tepelné izolace střech plochých rohožemi, pásy, deskami, dílci, bloky (izolační materiál ve specifikaci) přilepenými asfaltem za horka bodově, jednovrstvá</t>
  </si>
  <si>
    <t>-2046319896</t>
  </si>
  <si>
    <t>232</t>
  </si>
  <si>
    <t>28375933</t>
  </si>
  <si>
    <t>deska EPS 70 fasádní λ=0,039 tl 50mm</t>
  </si>
  <si>
    <t>-629758908</t>
  </si>
  <si>
    <t>233</t>
  </si>
  <si>
    <t>713143122</t>
  </si>
  <si>
    <t>Střešní tepelně-hydroizolační systém PUR z tvrdé stříkané pěny objemové hmotnosti 60 kg/m2 tloušťka vrsty 30 mm s ochrannou UV vrstvou silikonovou se zásypem drcenou břidlicí</t>
  </si>
  <si>
    <t>335240683</t>
  </si>
  <si>
    <t>234</t>
  </si>
  <si>
    <t>713143911</t>
  </si>
  <si>
    <t>Oprava střešního tepelně-hydroizolačního systému PUR doplnění stříkané tvrdé PUR pěny tloušťky vrstvy 20 mm</t>
  </si>
  <si>
    <t>-391240586</t>
  </si>
  <si>
    <t>235</t>
  </si>
  <si>
    <t>713191321</t>
  </si>
  <si>
    <t>Montáž tepelné izolace stavebních konstrukcí - doplňky a konstrukční součásti střech plochých osazení odvětrávacích komínků</t>
  </si>
  <si>
    <t>-1187123677</t>
  </si>
  <si>
    <t>236</t>
  </si>
  <si>
    <t>62852002</t>
  </si>
  <si>
    <t>komínek střešní odvětrávací pro bitumenovou krytinu</t>
  </si>
  <si>
    <t>1889861511</t>
  </si>
  <si>
    <t>237</t>
  </si>
  <si>
    <t>998713101</t>
  </si>
  <si>
    <t>Přesun hmot pro izolace tepelné stanovený z hmotnosti přesunovaného materiálu vodorovná dopravní vzdálenost do 50 m v objektech výšky do 6 m</t>
  </si>
  <si>
    <t>2012756205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</si>
  <si>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</si>
  <si>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</si>
  <si>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</si>
  <si>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-1552088392</t>
  </si>
  <si>
    <t>721</t>
  </si>
  <si>
    <t>Zdravotechnika - vnitřní kanalizace</t>
  </si>
  <si>
    <t>239</t>
  </si>
  <si>
    <t>721171905</t>
  </si>
  <si>
    <t>Opravy odpadního potrubí plastového vsazení odbočky do potrubí DN 110</t>
  </si>
  <si>
    <t>-1623851044</t>
  </si>
  <si>
    <t>240</t>
  </si>
  <si>
    <t>721171915</t>
  </si>
  <si>
    <t>Opravy odpadního potrubí plastového propojení dosavadního potrubí DN 110</t>
  </si>
  <si>
    <t>1492297479</t>
  </si>
  <si>
    <t>241</t>
  </si>
  <si>
    <t>721174025</t>
  </si>
  <si>
    <t>Potrubí z trub polypropylenových odpadní (svislé) DN 110</t>
  </si>
  <si>
    <t>-422389252</t>
  </si>
  <si>
    <t>242</t>
  </si>
  <si>
    <t>721174043</t>
  </si>
  <si>
    <t>Potrubí z trub polypropylenových připojovací DN 50</t>
  </si>
  <si>
    <t>1588268110</t>
  </si>
  <si>
    <t>243</t>
  </si>
  <si>
    <t>721194104</t>
  </si>
  <si>
    <t>Vyměření přípojek na potrubí vyvedení a upevnění odpadních výpustek DN 40</t>
  </si>
  <si>
    <t>-732712589</t>
  </si>
  <si>
    <t>244</t>
  </si>
  <si>
    <t>721194105</t>
  </si>
  <si>
    <t>Vyměření přípojek na potrubí vyvedení a upevnění odpadních výpustek DN 50</t>
  </si>
  <si>
    <t>1783306728</t>
  </si>
  <si>
    <t>245</t>
  </si>
  <si>
    <t>721194109</t>
  </si>
  <si>
    <t>Vyměření přípojek na potrubí vyvedení a upevnění odpadních výpustek DN 100</t>
  </si>
  <si>
    <t>231096963</t>
  </si>
  <si>
    <t>246</t>
  </si>
  <si>
    <t>721233212</t>
  </si>
  <si>
    <t>Střešní vtoky (vpusti) polypropylenové (PP) pro pochůzné střechy s odtokem svislým DN 110</t>
  </si>
  <si>
    <t>635038496</t>
  </si>
  <si>
    <t>247</t>
  </si>
  <si>
    <t>721273153</t>
  </si>
  <si>
    <t>Ventilační hlavice z polypropylenu (PP) DN 110</t>
  </si>
  <si>
    <t>-241874860</t>
  </si>
  <si>
    <t>248</t>
  </si>
  <si>
    <t>721290111</t>
  </si>
  <si>
    <t>Zkouška těsnosti kanalizace v objektech vodou do DN 125</t>
  </si>
  <si>
    <t>-1813139109</t>
  </si>
  <si>
    <t>249</t>
  </si>
  <si>
    <t>721300922</t>
  </si>
  <si>
    <t>Pročištění ležatých svodů do DN 300</t>
  </si>
  <si>
    <t>-1362724210</t>
  </si>
  <si>
    <t>250</t>
  </si>
  <si>
    <t>721300941</t>
  </si>
  <si>
    <t>Pročištění dvorních vpustí Ø 300</t>
  </si>
  <si>
    <t>728316401</t>
  </si>
  <si>
    <t>251</t>
  </si>
  <si>
    <t>721300942</t>
  </si>
  <si>
    <t>Pročištění lapačů střešních splavenin</t>
  </si>
  <si>
    <t>1848056490</t>
  </si>
  <si>
    <t>252</t>
  </si>
  <si>
    <t>998721101</t>
  </si>
  <si>
    <t>Přesun hmot pro vnitřní kanalizace stanovený z hmotnosti přesunovaného materiálu vodorovná dopravní vzdálenost do 50 m v objektech výšky do 6 m</t>
  </si>
  <si>
    <t>-1937820807</t>
  </si>
  <si>
    <t>253</t>
  </si>
  <si>
    <t>998721102</t>
  </si>
  <si>
    <t>Přesun hmot pro vnitřní kanalizace stanovený z hmotnosti přesunovaného materiálu vodorovná dopravní vzdálenost do 50 m v objektech výšky přes 6 do 12 m</t>
  </si>
  <si>
    <t>894041439</t>
  </si>
  <si>
    <t>722</t>
  </si>
  <si>
    <t>Zdravotechnika - vnitřní vodovod</t>
  </si>
  <si>
    <t>254</t>
  </si>
  <si>
    <t>722171932</t>
  </si>
  <si>
    <t>Výměna trubky, tvarovky, vsazení odbočky na rozvodech vody z plastů D přes 16 do 20 mm</t>
  </si>
  <si>
    <t>-253907899</t>
  </si>
  <si>
    <t>255</t>
  </si>
  <si>
    <t>722174001</t>
  </si>
  <si>
    <t>Potrubí z plastových trubek z polypropylenu (PPR) svařovaných polyfuzně PN 16 (SDR 7,4) D 16 x 2,2</t>
  </si>
  <si>
    <t>-454765689</t>
  </si>
  <si>
    <t>256</t>
  </si>
  <si>
    <t>722174002</t>
  </si>
  <si>
    <t>Potrubí z plastových trubek z polypropylenu (PPR) svařovaných polyfuzně PN 16 (SDR 7,4) D 20 x 2,8</t>
  </si>
  <si>
    <t>-949488180</t>
  </si>
  <si>
    <t>257</t>
  </si>
  <si>
    <t>722174003</t>
  </si>
  <si>
    <t>Potrubí z plastových trubek z polypropylenu (PPR) svařovaných polyfuzně PN 16 (SDR 7,4) D 25 x 3,5</t>
  </si>
  <si>
    <t>-779426100</t>
  </si>
  <si>
    <t>258</t>
  </si>
  <si>
    <t>722174004</t>
  </si>
  <si>
    <t>Potrubí z plastových trubek z polypropylenu (PPR) svařovaných polyfuzně PN 16 (SDR 7,4) D 32 x 4,4</t>
  </si>
  <si>
    <t>-881940309</t>
  </si>
  <si>
    <t>259</t>
  </si>
  <si>
    <t>722174005</t>
  </si>
  <si>
    <t>Potrubí z plastových trubek z polypropylenu (PPR) svařovaných polyfuzně PN 16 (SDR 7,4) D 40 x 5,5</t>
  </si>
  <si>
    <t>-505902250</t>
  </si>
  <si>
    <t>260</t>
  </si>
  <si>
    <t>722174006</t>
  </si>
  <si>
    <t>Potrubí z plastových trubek z polypropylenu (PPR) svařovaných polyfuzně PN 16 (SDR 7,4) D 50 x 6,9</t>
  </si>
  <si>
    <t>19520377</t>
  </si>
  <si>
    <t>261</t>
  </si>
  <si>
    <t>722174007</t>
  </si>
  <si>
    <t>Potrubí z plastových trubek z polypropylenu (PPR) svařovaných polyfuzně PN 16 (SDR 7,4) D 63 x 8,6</t>
  </si>
  <si>
    <t>1305882232</t>
  </si>
  <si>
    <t>262</t>
  </si>
  <si>
    <t>722174021</t>
  </si>
  <si>
    <t>Potrubí z plastových trubek z polypropylenu (PPR) svařovaných polyfuzně PN 20 (SDR 6) D 16 x 2,7</t>
  </si>
  <si>
    <t>-244059511</t>
  </si>
  <si>
    <t>263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</si>
  <si>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</si>
  <si>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</si>
  <si>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-1386524383</t>
  </si>
  <si>
    <t>264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</si>
  <si>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</si>
  <si>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</si>
  <si>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1047807983</t>
  </si>
  <si>
    <t>265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</si>
  <si>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</si>
  <si>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</si>
  <si>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-511565435</t>
  </si>
  <si>
    <t>266</t>
  </si>
  <si>
    <t>722220111</t>
  </si>
  <si>
    <t>Armatury s jedním závitem nástěnky pro výtokový ventil G 1/2</t>
  </si>
  <si>
    <t>825901427</t>
  </si>
  <si>
    <t>267</t>
  </si>
  <si>
    <t>722220121</t>
  </si>
  <si>
    <t>Armatury s jedním závitem nástěnky pro baterii G 1/2</t>
  </si>
  <si>
    <t>pár</t>
  </si>
  <si>
    <t>-351313939</t>
  </si>
  <si>
    <t>268</t>
  </si>
  <si>
    <t>722220235</t>
  </si>
  <si>
    <t>Armatury s jedním závitem přechodové tvarovky PPR, PN 20 (SDR 6) s kovovým závitem vnitřním přechodky dGK D 50 x G 6/4</t>
  </si>
  <si>
    <t>921838061</t>
  </si>
  <si>
    <t>269</t>
  </si>
  <si>
    <t>722224115</t>
  </si>
  <si>
    <t>Armatury s jedním závitem kohouty plnicí a vypouštěcí PN 10 G 1/2</t>
  </si>
  <si>
    <t>-1525349140</t>
  </si>
  <si>
    <t>270</t>
  </si>
  <si>
    <t>722231073</t>
  </si>
  <si>
    <t>Armatury se dvěma závity ventily zpětné mosazné PN 10 do 110°C G 3/4</t>
  </si>
  <si>
    <t>-2081178940</t>
  </si>
  <si>
    <t>271</t>
  </si>
  <si>
    <t>722232044</t>
  </si>
  <si>
    <t>Armatury se dvěma závity kulové kohouty PN 42 do 185 °C přímé vnitřní závit G 3/4</t>
  </si>
  <si>
    <t>836136810</t>
  </si>
  <si>
    <t>272</t>
  </si>
  <si>
    <t>722232045</t>
  </si>
  <si>
    <t>Armatury se dvěma závity kulové kohouty PN 42 do 185 °C přímé vnitřní závit G 1</t>
  </si>
  <si>
    <t>-342704390</t>
  </si>
  <si>
    <t>273</t>
  </si>
  <si>
    <t>722232046</t>
  </si>
  <si>
    <t>Armatury se dvěma závity kulové kohouty PN 42 do 185 °C přímé vnitřní závit G 5/4</t>
  </si>
  <si>
    <t>-1693785544</t>
  </si>
  <si>
    <t>274</t>
  </si>
  <si>
    <t>722234265</t>
  </si>
  <si>
    <t>Armatury se dvěma závity filtry mosazný PN 20 do 80 °C G 1</t>
  </si>
  <si>
    <t>609400389</t>
  </si>
  <si>
    <t>275</t>
  </si>
  <si>
    <t>722240121</t>
  </si>
  <si>
    <t>Armatury z plastických hmot kohouty (PPR) kulové DN 16</t>
  </si>
  <si>
    <t>-1427040946</t>
  </si>
  <si>
    <t>276</t>
  </si>
  <si>
    <t>722240122</t>
  </si>
  <si>
    <t>Armatury z plastických hmot kohouty (PPR) kulové DN 20</t>
  </si>
  <si>
    <t>-772674040</t>
  </si>
  <si>
    <t>277</t>
  </si>
  <si>
    <t>722240123</t>
  </si>
  <si>
    <t>Armatury z plastických hmot kohouty (PPR) kulové DN 25</t>
  </si>
  <si>
    <t>-1308634704</t>
  </si>
  <si>
    <t>278</t>
  </si>
  <si>
    <t>722240124</t>
  </si>
  <si>
    <t>Armatury z plastických hmot kohouty (PPR) kulové DN 32</t>
  </si>
  <si>
    <t>986482451</t>
  </si>
  <si>
    <t>279</t>
  </si>
  <si>
    <t>722240126</t>
  </si>
  <si>
    <t>Armatury z plastických hmot kohouty (PPR) kulové DN 50</t>
  </si>
  <si>
    <t>-156249926</t>
  </si>
  <si>
    <t>280</t>
  </si>
  <si>
    <t>722260814</t>
  </si>
  <si>
    <t>Demontáž vodoměrů závitových G 5/4</t>
  </si>
  <si>
    <t>1284923110</t>
  </si>
  <si>
    <t>281</t>
  </si>
  <si>
    <t>722262212</t>
  </si>
  <si>
    <t>Vodoměry pro vodu do 40°C závitové horizontální jednovtokové suchoběžné G 1/2 x 110 mm Qn 1,5</t>
  </si>
  <si>
    <t>-83896959</t>
  </si>
  <si>
    <t>282</t>
  </si>
  <si>
    <t>722290226</t>
  </si>
  <si>
    <t>Zkoušky, proplach a desinfekce vodovodního potrubí zkoušky těsnosti vodovodního potrubí do DN 50</t>
  </si>
  <si>
    <t>-1385709533</t>
  </si>
  <si>
    <t>283</t>
  </si>
  <si>
    <t>722290234</t>
  </si>
  <si>
    <t>Zkoušky, proplach a desinfekce vodovodního potrubí proplach a desinfekce vodovodního potrubí do DN 80</t>
  </si>
  <si>
    <t>353156207</t>
  </si>
  <si>
    <t>284</t>
  </si>
  <si>
    <t>998722101</t>
  </si>
  <si>
    <t>Přesun hmot pro vnitřní vodovod stanovený z hmotnosti přesunovaného materiálu vodorovná dopravní vzdálenost do 50 m v objektech výšky do 6 m</t>
  </si>
  <si>
    <t>-1135199309</t>
  </si>
  <si>
    <t>285</t>
  </si>
  <si>
    <t>998722102</t>
  </si>
  <si>
    <t>Přesun hmot pro vnitřní vodovod stanovený z hmotnosti přesunovaného materiálu vodorovná dopravní vzdálenost do 50 m v objektech výšky přes 6 do 12 m</t>
  </si>
  <si>
    <t>-2072783139</t>
  </si>
  <si>
    <t>725</t>
  </si>
  <si>
    <t>Zdravotechnika - zařizovací předměty</t>
  </si>
  <si>
    <t>286</t>
  </si>
  <si>
    <t>725110814</t>
  </si>
  <si>
    <t>Demontáž klozetů odsávacích nebo kombinačních</t>
  </si>
  <si>
    <t>313432484</t>
  </si>
  <si>
    <t>287</t>
  </si>
  <si>
    <t>725112182</t>
  </si>
  <si>
    <t>Zařízení záchodů kombi klozety s úspornou armaturou odpad svislý</t>
  </si>
  <si>
    <t>792475263</t>
  </si>
  <si>
    <t>288</t>
  </si>
  <si>
    <t>725119122</t>
  </si>
  <si>
    <t>Zařízení záchodů montáž klozetových mís kombi</t>
  </si>
  <si>
    <t>997694839</t>
  </si>
  <si>
    <t>289</t>
  </si>
  <si>
    <t>725210821</t>
  </si>
  <si>
    <t>Demontáž umyvadel bez výtokových armatur umyvadel</t>
  </si>
  <si>
    <t>1700068134</t>
  </si>
  <si>
    <t>290</t>
  </si>
  <si>
    <t>725211616</t>
  </si>
  <si>
    <t>Umyvadla keramická bílá bez výtokových armatur připevněná na stěnu šrouby s krytem na sifon (polosloupem) 550 mm</t>
  </si>
  <si>
    <t>-1000622652</t>
  </si>
  <si>
    <t>291</t>
  </si>
  <si>
    <t>725291702</t>
  </si>
  <si>
    <t>Doplňky zařízení koupelen a záchodů smaltované madla rovná, délky 400 mm</t>
  </si>
  <si>
    <t>603094071</t>
  </si>
  <si>
    <t>292</t>
  </si>
  <si>
    <t>725530826</t>
  </si>
  <si>
    <t>Demontáž elektrických zásobníkových ohřívačů vody akumulačních do 800 l</t>
  </si>
  <si>
    <t>777245510</t>
  </si>
  <si>
    <t>293</t>
  </si>
  <si>
    <t>725532124</t>
  </si>
  <si>
    <t>Elektrické ohřívače zásobníkové beztlakové přepadové akumulační s pojistným ventilem závěsné svislé objem nádrže (příkon) 160 l (2,0 kW)</t>
  </si>
  <si>
    <t>-1977058909</t>
  </si>
  <si>
    <t>294</t>
  </si>
  <si>
    <t>725532126</t>
  </si>
  <si>
    <t>Elektrické ohřívače zásobníkové beztlakové přepadové akumulační s pojistným ventilem závěsné svislé objem nádrže (příkon) 200 l (2,2 kW)</t>
  </si>
  <si>
    <t>-1879982724</t>
  </si>
  <si>
    <t>295</t>
  </si>
  <si>
    <t>725619101</t>
  </si>
  <si>
    <t>Plynové sporáky a vařidlové desky bez regulátoru tlaku montáž sporáků na zemní plyn</t>
  </si>
  <si>
    <t>-1678323082</t>
  </si>
  <si>
    <t>296</t>
  </si>
  <si>
    <t>725813111</t>
  </si>
  <si>
    <t>Ventily rohové bez připojovací trubičky nebo flexi hadičky G 1/2</t>
  </si>
  <si>
    <t>1542425840</t>
  </si>
  <si>
    <t>297</t>
  </si>
  <si>
    <t>725820801</t>
  </si>
  <si>
    <t>Demontáž baterií nástěnných do G 3/4</t>
  </si>
  <si>
    <t>-1872593042</t>
  </si>
  <si>
    <t>298</t>
  </si>
  <si>
    <t>725820802</t>
  </si>
  <si>
    <t>Demontáž baterií stojánkových do 1 otvoru</t>
  </si>
  <si>
    <t>-1599610915</t>
  </si>
  <si>
    <t>299</t>
  </si>
  <si>
    <t>725821325</t>
  </si>
  <si>
    <t>Baterie dřezové stojánkové pákové s otáčivým ústím a délkou ramínka 220 mm</t>
  </si>
  <si>
    <t>-808571359</t>
  </si>
  <si>
    <t>300</t>
  </si>
  <si>
    <t>725822613</t>
  </si>
  <si>
    <t>Baterie umyvadlové stojánkové pákové s výpustí</t>
  </si>
  <si>
    <t>1327177744</t>
  </si>
  <si>
    <t>301</t>
  </si>
  <si>
    <t>725831313</t>
  </si>
  <si>
    <t>Baterie vanové nástěnné pákové s příslušenstvím a pohyblivým držákem</t>
  </si>
  <si>
    <t>-1656098373</t>
  </si>
  <si>
    <t>302</t>
  </si>
  <si>
    <t>725841312</t>
  </si>
  <si>
    <t>Baterie sprchová nástěnná páková vč.sprchového příslušenství (držák+hadice+sprchová hlavice)</t>
  </si>
  <si>
    <t>-862151233</t>
  </si>
  <si>
    <t>303</t>
  </si>
  <si>
    <t>725861102</t>
  </si>
  <si>
    <t>Zápachové uzávěrky zařizovacích předmětů pro umyvadla DN 40</t>
  </si>
  <si>
    <t>-768621479</t>
  </si>
  <si>
    <t>304</t>
  </si>
  <si>
    <t>725862103</t>
  </si>
  <si>
    <t>Zápachové uzávěrky zařizovacích předmětů pro dřezy DN 40/50</t>
  </si>
  <si>
    <t>666314258</t>
  </si>
  <si>
    <t>305</t>
  </si>
  <si>
    <t>725862113</t>
  </si>
  <si>
    <t>Zápachové uzávěrky zařizovacích předmětů pro dřezy s přípojkou pro pračku nebo myčku DN 40/50</t>
  </si>
  <si>
    <t>-551376578</t>
  </si>
  <si>
    <t>306</t>
  </si>
  <si>
    <t>725864311</t>
  </si>
  <si>
    <t>Zápachové uzávěrky zařizovacích předmětů pro koupací vany s kulovým kloubem na odtoku DN 40/50</t>
  </si>
  <si>
    <t>-1018025198</t>
  </si>
  <si>
    <t>307</t>
  </si>
  <si>
    <t>725865312</t>
  </si>
  <si>
    <t>Zápachové uzávěrky zařizovacích předmětů pro vany sprchových koutů s kulovým kloubem na odtoku DN 40/50 a odpadním ventilem</t>
  </si>
  <si>
    <t>1791414854</t>
  </si>
  <si>
    <t>308</t>
  </si>
  <si>
    <t>725220842</t>
  </si>
  <si>
    <t>Demontáž van ocelových volně stojících</t>
  </si>
  <si>
    <t>1551980152</t>
  </si>
  <si>
    <t>309</t>
  </si>
  <si>
    <t>725240812</t>
  </si>
  <si>
    <t>Demontáž sprchových kabin a vaniček bez výtokových armatur vaniček</t>
  </si>
  <si>
    <t>848885756</t>
  </si>
  <si>
    <t>310</t>
  </si>
  <si>
    <t>725310823</t>
  </si>
  <si>
    <t>Demontáž dřezů jednodílných bez výtokových armatur vestavěných v kuchyňských sestavách</t>
  </si>
  <si>
    <t>1691725497</t>
  </si>
  <si>
    <t>311</t>
  </si>
  <si>
    <t>725860811</t>
  </si>
  <si>
    <t>Demontáž zápachových uzávěrek pro zařizovací předměty jednoduchých</t>
  </si>
  <si>
    <t>2100631141</t>
  </si>
  <si>
    <t>312</t>
  </si>
  <si>
    <t>998725101</t>
  </si>
  <si>
    <t>Přesun hmot pro zařizovací předměty stanovený z hmotnosti přesunovaného materiálu vodorovná dopravní vzdálenost do 50 m v objektech výšky do 6 m</t>
  </si>
  <si>
    <t>1616692326</t>
  </si>
  <si>
    <t>313</t>
  </si>
  <si>
    <t>998725102</t>
  </si>
  <si>
    <t>Přesun hmot pro zařizovací předměty stanovený z hmotnosti přesunovaného materiálu vodorovná dopravní vzdálenost do 50 m v objektech výšky přes 6 do 12 m</t>
  </si>
  <si>
    <t>-1081017115</t>
  </si>
  <si>
    <t>727</t>
  </si>
  <si>
    <t>Zdravotechnika - požární ochrana</t>
  </si>
  <si>
    <t>314</t>
  </si>
  <si>
    <t>727111203</t>
  </si>
  <si>
    <t>Protipožární trubní ucpávky předizolované kovové potrubí prostup stropem tloušťky 150 mm požární odolnost EI 60-120 D 28</t>
  </si>
  <si>
    <t>-403829600</t>
  </si>
  <si>
    <t>732</t>
  </si>
  <si>
    <t>Ústřední vytápění - strojovny</t>
  </si>
  <si>
    <t>315</t>
  </si>
  <si>
    <t>732331612</t>
  </si>
  <si>
    <t>Nádoby expanzní tlakové s membránou bez pojistného ventilu se závitovým připojením PN 0,6 o objemu 12 l</t>
  </si>
  <si>
    <t>-755885112</t>
  </si>
  <si>
    <t>316</t>
  </si>
  <si>
    <t>732331621</t>
  </si>
  <si>
    <t>Nádoby expanzní tlakové s membránou bez pojistného ventilu se závitovým připojením PN 0,6 o objemu 200 l</t>
  </si>
  <si>
    <t>489956949</t>
  </si>
  <si>
    <t>317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</si>
  <si>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</si>
  <si>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</si>
  <si>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-2027236927</t>
  </si>
  <si>
    <t>318</t>
  </si>
  <si>
    <t>998732101</t>
  </si>
  <si>
    <t>Přesun hmot pro strojovny stanovený z hmotnosti přesunovaného materiálu vodorovná dopravní vzdálenost do 50 m v objektech výšky do 6 m</t>
  </si>
  <si>
    <t>-378880805</t>
  </si>
  <si>
    <t>319</t>
  </si>
  <si>
    <t>998732102</t>
  </si>
  <si>
    <t>Přesun hmot pro strojovny stanovený z hmotnosti přesunovaného materiálu vodorovná dopravní vzdálenost do 50 m v objektech výšky přes 6 do 12 m</t>
  </si>
  <si>
    <t>-1397710367</t>
  </si>
  <si>
    <t>733</t>
  </si>
  <si>
    <t>Ústřední vytápění - rozvodné potrubí</t>
  </si>
  <si>
    <t>320</t>
  </si>
  <si>
    <t>733223204</t>
  </si>
  <si>
    <t>Potrubí z trubek měděných tvrdých spojovaných tvrdým pájením Ø 22/1</t>
  </si>
  <si>
    <t>-589158304</t>
  </si>
  <si>
    <t>321</t>
  </si>
  <si>
    <t>733291101</t>
  </si>
  <si>
    <t>Zkoušky těsnosti potrubí z trubek měděných Ø do 35/1,5</t>
  </si>
  <si>
    <t>334307471</t>
  </si>
  <si>
    <t>322</t>
  </si>
  <si>
    <t>998733101</t>
  </si>
  <si>
    <t>Přesun hmot pro rozvody potrubí stanovený z hmotnosti přesunovaného materiálu vodorovná dopravní vzdálenost do 50 m v objektech výšky do 6 m</t>
  </si>
  <si>
    <t>-1972505309</t>
  </si>
  <si>
    <t>323</t>
  </si>
  <si>
    <t>998733102</t>
  </si>
  <si>
    <t>Přesun hmot pro rozvody potrubí stanovený z hmotnosti přesunovaného materiálu vodorovná dopravní vzdálenost do 50 m v objektech výšky přes 6 do 12 m</t>
  </si>
  <si>
    <t>1832962217</t>
  </si>
  <si>
    <t>734</t>
  </si>
  <si>
    <t>Ústřední vytápění - armatury</t>
  </si>
  <si>
    <t>324</t>
  </si>
  <si>
    <t>734211115</t>
  </si>
  <si>
    <t>Ventily odvzdušňovací závitové otopných těles PN 6 do 120°C G 1/2</t>
  </si>
  <si>
    <t>349739370</t>
  </si>
  <si>
    <t>325</t>
  </si>
  <si>
    <t>734211120</t>
  </si>
  <si>
    <t>Ventily odvzdušňovací závitové automatické PN 14 do 120°C G 1/2</t>
  </si>
  <si>
    <t>-301281900</t>
  </si>
  <si>
    <t>326</t>
  </si>
  <si>
    <t>734220101</t>
  </si>
  <si>
    <t>Ventily regulační závitové vyvažovací přímé PN 20 do 100°C G 3/4</t>
  </si>
  <si>
    <t>-1334829923</t>
  </si>
  <si>
    <t>327</t>
  </si>
  <si>
    <t>734221412</t>
  </si>
  <si>
    <t>Ventily regulační závitové s nastavitelnou regulací PN 10 do 120°C přímé G 3/8</t>
  </si>
  <si>
    <t>-74339592</t>
  </si>
  <si>
    <t>328</t>
  </si>
  <si>
    <t>734221531</t>
  </si>
  <si>
    <t>Ventily regulační závitové termostatické, bez hlavice ovládání PN 16 do 110°C rohové jednoregulační G 3/8</t>
  </si>
  <si>
    <t>1747485398</t>
  </si>
  <si>
    <t>329</t>
  </si>
  <si>
    <t>734221680</t>
  </si>
  <si>
    <t>Ventily regulační závitové hlavice termostatické, pro ovládání ventilů PN 10 do 110°C kapalinové s odděleným čidlem</t>
  </si>
  <si>
    <t>830189843</t>
  </si>
  <si>
    <t>330</t>
  </si>
  <si>
    <t>734261332</t>
  </si>
  <si>
    <t>Šroubení topenářské PN 16 do 120°C rohové G 3/8</t>
  </si>
  <si>
    <t>-773312997</t>
  </si>
  <si>
    <t>331</t>
  </si>
  <si>
    <t>734291123</t>
  </si>
  <si>
    <t>Ostatní armatury kohouty plnicí a vypouštěcí PN 10 do 90°C G 1/2</t>
  </si>
  <si>
    <t>-1446793478</t>
  </si>
  <si>
    <t>332</t>
  </si>
  <si>
    <t>734411104</t>
  </si>
  <si>
    <t>Teploměry technické s pevným stonkem a jímkou zadní připojení (axiální) průměr 63 mm délka stonku 150 mm</t>
  </si>
  <si>
    <t>2079610552</t>
  </si>
  <si>
    <t>333</t>
  </si>
  <si>
    <t>998734101</t>
  </si>
  <si>
    <t>Přesun hmot pro armatury stanovený z hmotnosti přesunovaného materiálu vodorovná dopravní vzdálenost do 50 m v objektech výšky do 6 m</t>
  </si>
  <si>
    <t>146917243</t>
  </si>
  <si>
    <t>334</t>
  </si>
  <si>
    <t>998734102</t>
  </si>
  <si>
    <t>Přesun hmot pro armatury stanovený z hmotnosti přesunovaného materiálu vodorovná dopravní vzdálenost do 50 m v objektech výšky přes 6 do 12 m</t>
  </si>
  <si>
    <t>7519105</t>
  </si>
  <si>
    <t>735</t>
  </si>
  <si>
    <t>Ústřední vytápění - otopná tělesa</t>
  </si>
  <si>
    <t>335</t>
  </si>
  <si>
    <t>735151558</t>
  </si>
  <si>
    <t>Otopná tělesa panelová dvoudesková PN 1,0 MPa, T do 110°C se dvěma přídavnými přestupními plochami výšky tělesa 500 mm stavební délky / výkonu 1100 mm / 1597 W</t>
  </si>
  <si>
    <t>-1908768490</t>
  </si>
  <si>
    <t>336</t>
  </si>
  <si>
    <t>735151811</t>
  </si>
  <si>
    <t>Demontáž otopných těles panelových jednořadých stavební délky do 1500 mm</t>
  </si>
  <si>
    <t>-705181112</t>
  </si>
  <si>
    <t>337</t>
  </si>
  <si>
    <t>998735101</t>
  </si>
  <si>
    <t>Přesun hmot pro otopná tělesa stanovený z hmotnosti přesunovaného materiálu vodorovná dopravní vzdálenost do 50 m v objektech výšky do 6 m</t>
  </si>
  <si>
    <t>-1480382306</t>
  </si>
  <si>
    <t>338</t>
  </si>
  <si>
    <t>998735102</t>
  </si>
  <si>
    <t>Přesun hmot pro otopná tělesa stanovený z hmotnosti přesunovaného materiálu vodorovná dopravní vzdálenost do 50 m v objektech výšky přes 6 do 12 m</t>
  </si>
  <si>
    <t>842055858</t>
  </si>
  <si>
    <t>741</t>
  </si>
  <si>
    <t>Elektroinstalace - silnoproud</t>
  </si>
  <si>
    <t>339</t>
  </si>
  <si>
    <t>741110061</t>
  </si>
  <si>
    <t>Montáž trubek elektroinstalačních s nasunutím nebo našroubováním do krabic plastových ohebných, uložených pod omítku, vnější Ø přes 11 do 23 mm</t>
  </si>
  <si>
    <t>-446440258</t>
  </si>
  <si>
    <t>340</t>
  </si>
  <si>
    <t>34571072</t>
  </si>
  <si>
    <t>trubka elektroinstalační ohebná z PVC (EN) 2320</t>
  </si>
  <si>
    <t>-1051379564</t>
  </si>
  <si>
    <t>341</t>
  </si>
  <si>
    <t>741110511</t>
  </si>
  <si>
    <t>Montáž lišt a kanálků elektroinstalačních se spojkami, ohyby a rohy a s nasunutím do krabic vkládacích s víčkem, šířky do 60 mm</t>
  </si>
  <si>
    <t>1779491849</t>
  </si>
  <si>
    <t>342</t>
  </si>
  <si>
    <t>34571011</t>
  </si>
  <si>
    <t>lišta elektroinstalační vkládací 24x22</t>
  </si>
  <si>
    <t>-438712559</t>
  </si>
  <si>
    <t>343</t>
  </si>
  <si>
    <t>741112001</t>
  </si>
  <si>
    <t>Montáž krabic elektroinstalačních bez napojení na trubky a lišty, demontáže a montáže víčka a přístroje protahovacích nebo odbočných zapuštěných plastových kruhových</t>
  </si>
  <si>
    <t>-390027603</t>
  </si>
  <si>
    <t>344</t>
  </si>
  <si>
    <t>34571521</t>
  </si>
  <si>
    <t>krabice univerzální rozvodná z PH s víčkem a svorkovnicí krabicovou šroubovací s vodiči 12x4mm2 D 73,5mmx43mm</t>
  </si>
  <si>
    <t>812434536</t>
  </si>
  <si>
    <t>345</t>
  </si>
  <si>
    <t>741112061</t>
  </si>
  <si>
    <t>Montáž krabic elektroinstalačních bez napojení na trubky a lišty, demontáže a montáže víčka a přístroje přístrojových zapuštěných plastových kruhových</t>
  </si>
  <si>
    <t>207913825</t>
  </si>
  <si>
    <t>346</t>
  </si>
  <si>
    <t>34571523</t>
  </si>
  <si>
    <t>krabice přístrojová odbočná s víčkem z PH, D 103mmx50mm</t>
  </si>
  <si>
    <t>-1644472129</t>
  </si>
  <si>
    <t>347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</si>
  <si>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</si>
  <si>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</si>
  <si>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CS ÚRS 2019 01</t>
  </si>
  <si>
    <t>1725132430</t>
  </si>
  <si>
    <t>348</t>
  </si>
  <si>
    <t>1216900</t>
  </si>
  <si>
    <t>KRABICE KR 97/5</t>
  </si>
  <si>
    <t>2111928630</t>
  </si>
  <si>
    <t>349</t>
  </si>
  <si>
    <t>1188898</t>
  </si>
  <si>
    <t>KRABICE KU 68-1903</t>
  </si>
  <si>
    <t>-595101205</t>
  </si>
  <si>
    <t>350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</si>
  <si>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</si>
  <si>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</si>
  <si>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-1391121527</t>
  </si>
  <si>
    <t>351</t>
  </si>
  <si>
    <t>34140844</t>
  </si>
  <si>
    <t>vodič izolovaný s Cu jádrem 6mm2</t>
  </si>
  <si>
    <t>-736566335</t>
  </si>
  <si>
    <t>352</t>
  </si>
  <si>
    <t>34140846</t>
  </si>
  <si>
    <t>vodič izolovaný s Cu jádrem 10mm2</t>
  </si>
  <si>
    <t>505311125</t>
  </si>
  <si>
    <t>353</t>
  </si>
  <si>
    <t>741122011</t>
  </si>
  <si>
    <t>Montáž kabelů měděných bez ukončení uložených pod omítku plných kulatých (CYKY), počtu a průřezu žil 2x1,5 až 2,5 mm2</t>
  </si>
  <si>
    <t>716408750</t>
  </si>
  <si>
    <t>354</t>
  </si>
  <si>
    <t>34111005</t>
  </si>
  <si>
    <t>kabel silový s Cu jádrem 1kV 2x1,5mm2</t>
  </si>
  <si>
    <t>1371965446</t>
  </si>
  <si>
    <t>355</t>
  </si>
  <si>
    <t>741122015</t>
  </si>
  <si>
    <t>Montáž kabelů měděných bez ukončení uložených pod omítku plných kulatých (CYKY), počtu a průřezu žil 3x1,5 mm2</t>
  </si>
  <si>
    <t>-734858437</t>
  </si>
  <si>
    <t>356</t>
  </si>
  <si>
    <t>34111030</t>
  </si>
  <si>
    <t>kabel silový s Cu jádrem 1kV 3x1,5mm2</t>
  </si>
  <si>
    <t>721818512</t>
  </si>
  <si>
    <t>357</t>
  </si>
  <si>
    <t>741122016</t>
  </si>
  <si>
    <t>Montáž kabelů měděných bez ukončení uložených pod omítku plných kulatých (CYKY), počtu a průřezu žil 3x2,5 až 6 mm2</t>
  </si>
  <si>
    <t>-1709262116</t>
  </si>
  <si>
    <t>358</t>
  </si>
  <si>
    <t>34111036</t>
  </si>
  <si>
    <t>kabel silový s Cu jádrem 1kV 3x2,5mm2</t>
  </si>
  <si>
    <t>788015</t>
  </si>
  <si>
    <t>359</t>
  </si>
  <si>
    <t>741122024</t>
  </si>
  <si>
    <t>Montáž kabelů měděných bez ukončení uložených pod omítku plných kulatých (CYKY), počtu a průřezu žil 4x10 mm2</t>
  </si>
  <si>
    <t>951795656</t>
  </si>
  <si>
    <t>360</t>
  </si>
  <si>
    <t>34111076</t>
  </si>
  <si>
    <t>kabel silový s Cu jádrem 1kV 4x10mm2</t>
  </si>
  <si>
    <t>1589141705</t>
  </si>
  <si>
    <t>361</t>
  </si>
  <si>
    <t>741122031</t>
  </si>
  <si>
    <t>Montáž kabelů měděných bez ukončení uložených pod omítku plných kulatých (CYKY), počtu a průřezu žil 5x1,5 až 2,5 mm2</t>
  </si>
  <si>
    <t>1601860198</t>
  </si>
  <si>
    <t>362</t>
  </si>
  <si>
    <t>34111094</t>
  </si>
  <si>
    <t>kabel silový s Cu jádrem 1kV 5x2,5mm2</t>
  </si>
  <si>
    <t>750182096</t>
  </si>
  <si>
    <t>363</t>
  </si>
  <si>
    <t>741122032</t>
  </si>
  <si>
    <t>Montáž kabelů měděných bez ukončení uložených pod omítku plných kulatých (CYKY), počtu a průřezu žil 5x4 až 6 mm2</t>
  </si>
  <si>
    <t>574051074</t>
  </si>
  <si>
    <t>364</t>
  </si>
  <si>
    <t>34111100</t>
  </si>
  <si>
    <t>kabel silový s Cu jádrem 1kV 5x6mm2</t>
  </si>
  <si>
    <t>-1908619006</t>
  </si>
  <si>
    <t>365</t>
  </si>
  <si>
    <t>741122137</t>
  </si>
  <si>
    <t>Montáž kabelů měděných bez ukončení uložených v trubkách zatažených plných kulatých nebo bezhalogenových (CYKY) počtu a průřezu žil 3x50+35 až 95+50 mm2</t>
  </si>
  <si>
    <t>1394795710</t>
  </si>
  <si>
    <t>366</t>
  </si>
  <si>
    <t>34111649</t>
  </si>
  <si>
    <t>kabel silový s Cu jádrem 1kV 3x95+50mm2</t>
  </si>
  <si>
    <t>-1506767194</t>
  </si>
  <si>
    <t>367</t>
  </si>
  <si>
    <t>741130021</t>
  </si>
  <si>
    <t>Ukončení vodičů izolovaných s označením a zapojením na svorkovnici s otevřením a uzavřením krytu, průřezu žíly do 2,5 mm2</t>
  </si>
  <si>
    <t>1079834953</t>
  </si>
  <si>
    <t>368</t>
  </si>
  <si>
    <t>1212741</t>
  </si>
  <si>
    <t>SVORKA WAGO 224-101 2X2,5 LUSTR</t>
  </si>
  <si>
    <t>1274262734</t>
  </si>
  <si>
    <t>369</t>
  </si>
  <si>
    <t>1186164</t>
  </si>
  <si>
    <t>SVORKA WAGO 224-112 3X2,5 LUSTR</t>
  </si>
  <si>
    <t>-18346833</t>
  </si>
  <si>
    <t>370</t>
  </si>
  <si>
    <t>741210001</t>
  </si>
  <si>
    <t>Montáž rozvodnic oceloplechových nebo plastových bez zapojení vodičů běžných, hmotnosti do 20 kg</t>
  </si>
  <si>
    <t>-2005006770</t>
  </si>
  <si>
    <t>371</t>
  </si>
  <si>
    <t>35713109</t>
  </si>
  <si>
    <t>rozvodnice nástěnná, průhledné dveře, 1 řada, šířka 14 modulárních jednotek</t>
  </si>
  <si>
    <t>1122991066</t>
  </si>
  <si>
    <t>372</t>
  </si>
  <si>
    <t>35713121</t>
  </si>
  <si>
    <t>rozvodnice nástěnná, průhledné dveře, 1 řada, šířka 18 modulárních jednotek</t>
  </si>
  <si>
    <t>1744081324</t>
  </si>
  <si>
    <t>373</t>
  </si>
  <si>
    <t>741310001</t>
  </si>
  <si>
    <t>Montáž spínačů jedno nebo dvoupólových nástěnných se zapojením vodičů, pro prostředí normální vypínačů, řazení 1-jednopólových</t>
  </si>
  <si>
    <t>1663325034</t>
  </si>
  <si>
    <t>374</t>
  </si>
  <si>
    <t>34535512</t>
  </si>
  <si>
    <t>spínač jednopólový 10A bílý</t>
  </si>
  <si>
    <t>-203607784</t>
  </si>
  <si>
    <t>375</t>
  </si>
  <si>
    <t>741310021</t>
  </si>
  <si>
    <t>Montáž spínačů jedno nebo dvoupólových nástěnných se zapojením vodičů, pro prostředí normální přepínačů, řazení 5-sériových</t>
  </si>
  <si>
    <t>1642036279</t>
  </si>
  <si>
    <t>376</t>
  </si>
  <si>
    <t>34535573</t>
  </si>
  <si>
    <t>spínač řazení 5 10A bílý</t>
  </si>
  <si>
    <t>-107673591</t>
  </si>
  <si>
    <t>377</t>
  </si>
  <si>
    <t>741310022</t>
  </si>
  <si>
    <t>Montáž spínačů jedno nebo dvoupólových nástěnných se zapojením vodičů, pro prostředí normální přepínačů, řazení 6-střídavých</t>
  </si>
  <si>
    <t>207672059</t>
  </si>
  <si>
    <t>378</t>
  </si>
  <si>
    <t>34535552</t>
  </si>
  <si>
    <t>přepínač střídavý řazení 6 10A 3553-01289 bílý</t>
  </si>
  <si>
    <t>2146660299</t>
  </si>
  <si>
    <t>379</t>
  </si>
  <si>
    <t>741310401</t>
  </si>
  <si>
    <t>Montáž spínačů tří nebo čtyřpólových nástěnných se zapojením vodičů, pro prostředí normální do 16 A</t>
  </si>
  <si>
    <t>1316990492</t>
  </si>
  <si>
    <t>380</t>
  </si>
  <si>
    <t>34536392</t>
  </si>
  <si>
    <t>spínač páčkový trojpólový 25A nástěnný se signální doutnavkou 39563-13C</t>
  </si>
  <si>
    <t>347491678</t>
  </si>
  <si>
    <t>381</t>
  </si>
  <si>
    <t>741310501</t>
  </si>
  <si>
    <t>Montáž spínačů tří nebo čtyřpólových v krytu se zapojením vodičů vačkových 25 A, počet svorek 1 až 2</t>
  </si>
  <si>
    <t>-1471037414</t>
  </si>
  <si>
    <t>382</t>
  </si>
  <si>
    <t>34536462</t>
  </si>
  <si>
    <t>spínač stiskací 25A nástěnný 35363-10P plombovací</t>
  </si>
  <si>
    <t>-1346725714</t>
  </si>
  <si>
    <t>383</t>
  </si>
  <si>
    <t>741313001</t>
  </si>
  <si>
    <t>Montáž zásuvek domovních se zapojením vodičů bezšroubové připojení polozapuštěných nebo zapuštěných 10/16 A, provedení 2P + PE</t>
  </si>
  <si>
    <t>-2067378706</t>
  </si>
  <si>
    <t>384</t>
  </si>
  <si>
    <t>34555101</t>
  </si>
  <si>
    <t>zásuvka 1násobná 16A bílý</t>
  </si>
  <si>
    <t>590383068</t>
  </si>
  <si>
    <t>385</t>
  </si>
  <si>
    <t>37451221</t>
  </si>
  <si>
    <t>zásuvka tv+r+sat bílá</t>
  </si>
  <si>
    <t>-1146635532</t>
  </si>
  <si>
    <t>386</t>
  </si>
  <si>
    <t>741313003</t>
  </si>
  <si>
    <t>Montáž zásuvek domovních se zapojením vodičů bezšroubové připojení polozapuštěných nebo zapuštěných 10/16 A, provedení 2x (2P + PE) dvojnásobná</t>
  </si>
  <si>
    <t>544935456</t>
  </si>
  <si>
    <t>387</t>
  </si>
  <si>
    <t>35811077</t>
  </si>
  <si>
    <t>zásuvka nepropustná nástěnná 16A 220V 3pólová</t>
  </si>
  <si>
    <t>-1176670139</t>
  </si>
  <si>
    <t>388</t>
  </si>
  <si>
    <t>741320105</t>
  </si>
  <si>
    <t>Montáž jističů se zapojením vodičů jednopólových nn do 25 A ve skříni</t>
  </si>
  <si>
    <t>2021827717</t>
  </si>
  <si>
    <t>389</t>
  </si>
  <si>
    <t>35822109</t>
  </si>
  <si>
    <t>jistič 1pólový-charakteristika B 10A</t>
  </si>
  <si>
    <t>-1327117527</t>
  </si>
  <si>
    <t>390</t>
  </si>
  <si>
    <t>35822111</t>
  </si>
  <si>
    <t>jistič 1pólový-charakteristika B 16A</t>
  </si>
  <si>
    <t>1558224496</t>
  </si>
  <si>
    <t>391</t>
  </si>
  <si>
    <t>741320165</t>
  </si>
  <si>
    <t>Montáž jističů se zapojením vodičů třípólových nn do 25 A ve skříni</t>
  </si>
  <si>
    <t>1654024214</t>
  </si>
  <si>
    <t>392</t>
  </si>
  <si>
    <t>35822401</t>
  </si>
  <si>
    <t>jistič 3pólový-charakteristika B 16A</t>
  </si>
  <si>
    <t>-529180813</t>
  </si>
  <si>
    <t>393</t>
  </si>
  <si>
    <t>35822403</t>
  </si>
  <si>
    <t>jistič 3pólový-charakteristika B 25A</t>
  </si>
  <si>
    <t>-264863053</t>
  </si>
  <si>
    <t>394</t>
  </si>
  <si>
    <t>741321003</t>
  </si>
  <si>
    <t>Montáž proudových chráničů se zapojením vodičů dvoupólových nn do 25 A ve skříni</t>
  </si>
  <si>
    <t>-776157709</t>
  </si>
  <si>
    <t>395</t>
  </si>
  <si>
    <t>1187851</t>
  </si>
  <si>
    <t>KOMBICHRANIC PFL7-10/1N/B/003</t>
  </si>
  <si>
    <t>590355355</t>
  </si>
  <si>
    <t>396</t>
  </si>
  <si>
    <t>741321033</t>
  </si>
  <si>
    <t>Montáž proudových chráničů se zapojením vodičů čtyřpólových nn do 25 A ve skříni</t>
  </si>
  <si>
    <t>-1366685066</t>
  </si>
  <si>
    <t>397</t>
  </si>
  <si>
    <t>1180821</t>
  </si>
  <si>
    <t>PROUDOVY CHRANIC PF6-25/4/003</t>
  </si>
  <si>
    <t>-397953547</t>
  </si>
  <si>
    <t>398</t>
  </si>
  <si>
    <t>741322142</t>
  </si>
  <si>
    <t>Montáž přepěťových ochran nn se zapojením vodičů svodiče přepětí – typ 3 na DIN lištu třípólových</t>
  </si>
  <si>
    <t>-2132350664</t>
  </si>
  <si>
    <t>399</t>
  </si>
  <si>
    <t>1159540</t>
  </si>
  <si>
    <t>SVODIC PREPETI B+C SPBT12-280/3</t>
  </si>
  <si>
    <t>1865414476</t>
  </si>
  <si>
    <t>400</t>
  </si>
  <si>
    <t>741372012</t>
  </si>
  <si>
    <t>Montáž svítidel LED se zapojením vodičů bytových nebo společenských místností přisazených nástěnných reflektorových bez pohybového čidla</t>
  </si>
  <si>
    <t>-1932968176</t>
  </si>
  <si>
    <t>401</t>
  </si>
  <si>
    <t>741372061</t>
  </si>
  <si>
    <t>Montáž svítidel LED se zapojením vodičů bytových nebo společenských místností přisazených stropních panelových, obsahu do 0,09 m2</t>
  </si>
  <si>
    <t>1729414423</t>
  </si>
  <si>
    <t>402</t>
  </si>
  <si>
    <t>1213900</t>
  </si>
  <si>
    <t>SVITIDLO PODHLEDOVE SABBA DL-POWER LED</t>
  </si>
  <si>
    <t>-1877906440</t>
  </si>
  <si>
    <t>403</t>
  </si>
  <si>
    <t>741372101</t>
  </si>
  <si>
    <t>Montáž svítidel LED se zapojením vodičů bytových nebo společenských místností vestavných podhledových bodových</t>
  </si>
  <si>
    <t>-109551685</t>
  </si>
  <si>
    <t>404</t>
  </si>
  <si>
    <t>Mat/741-002</t>
  </si>
  <si>
    <t>svítidlo LED podhledové do SDK výklopné 3W/230V, Tc=4000K, odstín bílý</t>
  </si>
  <si>
    <t>-1788352015</t>
  </si>
  <si>
    <t>405</t>
  </si>
  <si>
    <t>741410003</t>
  </si>
  <si>
    <t>Montáž uzemňovacího vedení s upevněním, propojením a připojením pomocí svorek na povrchu drátu nebo lana Ø do 10 mm</t>
  </si>
  <si>
    <t>272001542</t>
  </si>
  <si>
    <t>406</t>
  </si>
  <si>
    <t>35441073</t>
  </si>
  <si>
    <t>drát D 10mm FeZn</t>
  </si>
  <si>
    <t>-1015408544</t>
  </si>
  <si>
    <t>407</t>
  </si>
  <si>
    <t>741420011</t>
  </si>
  <si>
    <t>Montáž hromosvodného vedení svodových drátů nebo lan bez podpěr, Ø do 10 mm</t>
  </si>
  <si>
    <t>-1058022609</t>
  </si>
  <si>
    <t>408</t>
  </si>
  <si>
    <t>741420021</t>
  </si>
  <si>
    <t>Montáž hromosvodného vedení svorek se 2 šrouby</t>
  </si>
  <si>
    <t>-750074174</t>
  </si>
  <si>
    <t>409</t>
  </si>
  <si>
    <t>10.076.458</t>
  </si>
  <si>
    <t>Svorka ZSA 16 zemnící</t>
  </si>
  <si>
    <t>KS</t>
  </si>
  <si>
    <t>770799963</t>
  </si>
  <si>
    <t>410</t>
  </si>
  <si>
    <t>10.079.255</t>
  </si>
  <si>
    <t>Pásek Cu 15x0,4 pospoj. pro ZSA16 (50m)</t>
  </si>
  <si>
    <t>-183593161</t>
  </si>
  <si>
    <t>411</t>
  </si>
  <si>
    <t>741810001</t>
  </si>
  <si>
    <t>Zkoušky a prohlídky elektrických rozvodů a zařízení celková prohlídka a vyhotovení revizní zprávy pro objem montážních prací do 100 tis. Kč</t>
  </si>
  <si>
    <t>1922034181</t>
  </si>
  <si>
    <t>412</t>
  </si>
  <si>
    <t>741810002</t>
  </si>
  <si>
    <t>Zkoušky a prohlídky elektrických rozvodů a zařízení celková prohlídka a vyhotovení revizní zprávy pro objem montážních prací přes 100 do 500 tis. Kč</t>
  </si>
  <si>
    <t>1886585380</t>
  </si>
  <si>
    <t>413</t>
  </si>
  <si>
    <t>998741101</t>
  </si>
  <si>
    <t>Přesun hmot pro silnoproud stanovený z hmotnosti přesunovaného materiálu vodorovná dopravní vzdálenost do 50 m v objektech výšky do 6 m</t>
  </si>
  <si>
    <t>-925045107</t>
  </si>
  <si>
    <t>414</t>
  </si>
  <si>
    <t>998741102</t>
  </si>
  <si>
    <t>Přesun hmot pro silnoproud stanovený z hmotnosti přesunovaného materiálu vodorovná dopravní vzdálenost do 50 m v objektech výšky přes 6 do 12 m</t>
  </si>
  <si>
    <t>863990137</t>
  </si>
  <si>
    <t>742</t>
  </si>
  <si>
    <t>Elektroinstalace - slaboproud</t>
  </si>
  <si>
    <t>415</t>
  </si>
  <si>
    <t>742121001</t>
  </si>
  <si>
    <t>Montáž kabelů sdělovacích pro vnitřní rozvody počtu žil do 15</t>
  </si>
  <si>
    <t>-1893384668</t>
  </si>
  <si>
    <t>416</t>
  </si>
  <si>
    <t>34121046</t>
  </si>
  <si>
    <t>kabel sdělovací s Cu jádrem 3x2x0,5mm</t>
  </si>
  <si>
    <t>159810588</t>
  </si>
  <si>
    <t>417</t>
  </si>
  <si>
    <t>742220232</t>
  </si>
  <si>
    <t>Montáž příslušenství pro PZTS detektor na stěnu nebo na strop</t>
  </si>
  <si>
    <t>1180846456</t>
  </si>
  <si>
    <t>418</t>
  </si>
  <si>
    <t>3260012250</t>
  </si>
  <si>
    <t>fotoelektrický hlásič kouře bateriový, min.85dB, s ochrannou sítí, dle EN 14604</t>
  </si>
  <si>
    <t>1129925641</t>
  </si>
  <si>
    <t>419</t>
  </si>
  <si>
    <t>742310006</t>
  </si>
  <si>
    <t>Montáž domovního telefonu nástěnného audio/video telefonu</t>
  </si>
  <si>
    <t>-1064042538</t>
  </si>
  <si>
    <t>420</t>
  </si>
  <si>
    <t>38226805</t>
  </si>
  <si>
    <t>přístroj telefonní domácí s bzučákem</t>
  </si>
  <si>
    <t>-361690192</t>
  </si>
  <si>
    <t>421</t>
  </si>
  <si>
    <t>742320051</t>
  </si>
  <si>
    <t>Montáž elektricky ovládaných zámků komunikačního tabla dveřního</t>
  </si>
  <si>
    <t>971670951</t>
  </si>
  <si>
    <t>422</t>
  </si>
  <si>
    <t>998742101</t>
  </si>
  <si>
    <t>Přesun hmot pro slaboproud stanovený z hmotnosti přesunovaného materiálu vodorovná dopravní vzdálenost do 50 m v objektech výšky do 6 m</t>
  </si>
  <si>
    <t>-1199480196</t>
  </si>
  <si>
    <t>423</t>
  </si>
  <si>
    <t>998742102</t>
  </si>
  <si>
    <t>Přesun hmot pro slaboproud stanovený z hmotnosti přesunovaného materiálu vodorovná dopravní vzdálenost do 50 m v objektech výšky přes 6 do 12 m</t>
  </si>
  <si>
    <t>-1918768679</t>
  </si>
  <si>
    <t>751</t>
  </si>
  <si>
    <t>Vzduchotechnika</t>
  </si>
  <si>
    <t>424</t>
  </si>
  <si>
    <t>751111011</t>
  </si>
  <si>
    <t>Montáž ventilátoru axiálního nízkotlakého nástěnného základního, průměru do 100 mm</t>
  </si>
  <si>
    <t>1826479461</t>
  </si>
  <si>
    <t>425</t>
  </si>
  <si>
    <t>42914141</t>
  </si>
  <si>
    <t>ventilátor axiální stěnový skříň z plastu zpětná klapka s kuličkovým ložiskem a nastavitelný doběh s hygrostatem průtok 95m3/h D 100mm 13W IPX4</t>
  </si>
  <si>
    <t>-1838603266</t>
  </si>
  <si>
    <t>426</t>
  </si>
  <si>
    <t>751377011</t>
  </si>
  <si>
    <t>Montáž odsávacích stropů, zákrytů odsávacího zákrytu (digestoř) bytového vestavěného</t>
  </si>
  <si>
    <t>-1513074498</t>
  </si>
  <si>
    <t>427</t>
  </si>
  <si>
    <t>1241216</t>
  </si>
  <si>
    <t>odsavač par s filtrem, se 3 rychlostmi odsávání, 180m3/hod., 64dBA, osvětlení 1x28W, odstín bílý</t>
  </si>
  <si>
    <t>-358889027</t>
  </si>
  <si>
    <t>428</t>
  </si>
  <si>
    <t>751398031</t>
  </si>
  <si>
    <t>Montáž ostatních zařízení ventilační mřížky do dveří nebo desek, průřezu do 0,040 m2</t>
  </si>
  <si>
    <t>-669351899</t>
  </si>
  <si>
    <t>429</t>
  </si>
  <si>
    <t>1338728</t>
  </si>
  <si>
    <t>dveřní mřížka rozměr 480/82mm bílá</t>
  </si>
  <si>
    <t>1246005769</t>
  </si>
  <si>
    <t>430</t>
  </si>
  <si>
    <t>751537011</t>
  </si>
  <si>
    <t>Montáž kruhového potrubí ohebného neizolovaného z Al laminátové hadice, průměru do 100 mm</t>
  </si>
  <si>
    <t>1437693828</t>
  </si>
  <si>
    <t>431</t>
  </si>
  <si>
    <t>10.042.206</t>
  </si>
  <si>
    <t>ohebná Al laminátová hadice DN100 s kostrou z ocelového drátu, spirálovitě vinutou mezi dvěma vrstvami několikavrstvého Al laminátu</t>
  </si>
  <si>
    <t>1993107623</t>
  </si>
  <si>
    <t>432</t>
  </si>
  <si>
    <t>998751101</t>
  </si>
  <si>
    <t>Přesun hmot pro vzduchotechniku stanovený z hmotnosti přesunovaného materiálu vodorovná dopravní vzdálenost do 100 m v objektech výšky do 12 m</t>
  </si>
  <si>
    <t>1746937179</t>
  </si>
  <si>
    <t>762</t>
  </si>
  <si>
    <t>Konstrukce tesařské</t>
  </si>
  <si>
    <t>433</t>
  </si>
  <si>
    <t>762331922</t>
  </si>
  <si>
    <t>Vázané konstrukce krovů vyřezání části střešní vazby průřezové plochy řeziva přes 120 do 224 cm2, délky vyřezané části krovového prvku přes 3 do 5 m</t>
  </si>
  <si>
    <t>-1218113559</t>
  </si>
  <si>
    <t>434</t>
  </si>
  <si>
    <t>762332922</t>
  </si>
  <si>
    <t>Vázané konstrukce krovů doplnění části střešní vazby z hranolů, nebo hranolků (materiál v ceně), průřezové plochy přes 120 do 224 cm2</t>
  </si>
  <si>
    <t>1730165701</t>
  </si>
  <si>
    <t>435</t>
  </si>
  <si>
    <t>762341013</t>
  </si>
  <si>
    <t>Bednění a laťování bednění střech rovných sklonu do 60° s vyřezáním otvorů z dřevoštěpkových desek OSB šroubovaných na krokve na sraz, tloušťky desky 15 mm</t>
  </si>
  <si>
    <t>-1840685952</t>
  </si>
  <si>
    <t>436</t>
  </si>
  <si>
    <t>762341016</t>
  </si>
  <si>
    <t>Bednění a laťování bednění střech rovných sklonu do 60° s vyřezáním otvorů z dřevoštěpkových desek OSB šroubovaných na krokve na sraz, tloušťky desky 22 mm</t>
  </si>
  <si>
    <t>2054250125</t>
  </si>
  <si>
    <t>437</t>
  </si>
  <si>
    <t>762341932</t>
  </si>
  <si>
    <t>Bednění a laťování střech vyřezání jednotlivých otvorů bez rozebrání krytiny v bednění z prken tl. do 32 mm, otvoru plochy jednotlivě přes 1 do 4 m2</t>
  </si>
  <si>
    <t>1544121804</t>
  </si>
  <si>
    <t>438</t>
  </si>
  <si>
    <t>762341933</t>
  </si>
  <si>
    <t>Bednění a laťování střech vyřezání jednotlivých otvorů bez rozebrání krytiny v bednění z prken tl. do 32 mm, otvoru plochy jednotlivě přes 4 m2</t>
  </si>
  <si>
    <t>-1491631765</t>
  </si>
  <si>
    <t>439</t>
  </si>
  <si>
    <t>762342214</t>
  </si>
  <si>
    <t>Bednění a laťování montáž laťování střech jednoduchých sklonu do 60° při osové vzdálenosti latí přes 150 do 360 mm</t>
  </si>
  <si>
    <t>-515842655</t>
  </si>
  <si>
    <t>440</t>
  </si>
  <si>
    <t>762342441</t>
  </si>
  <si>
    <t>Bednění a laťování montáž lišt trojúhelníkových nebo kontralatí</t>
  </si>
  <si>
    <t>-194278232</t>
  </si>
  <si>
    <t>441</t>
  </si>
  <si>
    <t>60514114</t>
  </si>
  <si>
    <t>řezivo jehličnaté lať impregnovaná dl 4 m</t>
  </si>
  <si>
    <t>631899854</t>
  </si>
  <si>
    <t>442</t>
  </si>
  <si>
    <t>762354811</t>
  </si>
  <si>
    <t>Demontáž nadstřešních konstrukcí krovů střešních vikýřů trojúhelníkových</t>
  </si>
  <si>
    <t>-2101740036</t>
  </si>
  <si>
    <t>443</t>
  </si>
  <si>
    <t>762395000</t>
  </si>
  <si>
    <t>Spojovací prostředky krovů, bednění a laťování, nadstřešních konstrukcí svory, prkna, hřebíky, pásová ocel, vruty</t>
  </si>
  <si>
    <t>450222570</t>
  </si>
  <si>
    <t>444</t>
  </si>
  <si>
    <t>998762101</t>
  </si>
  <si>
    <t>Přesun hmot pro konstrukce tesařské stanovený z hmotnosti přesunovaného materiálu vodorovná dopravní vzdálenost do 50 m v objektech výšky do 6 m</t>
  </si>
  <si>
    <t>-197482364</t>
  </si>
  <si>
    <t>445</t>
  </si>
  <si>
    <t>998762102</t>
  </si>
  <si>
    <t>Přesun hmot pro konstrukce tesařské stanovený z hmotnosti přesunovaného materiálu vodorovná dopravní vzdálenost do 50 m v objektech výšky přes 6 do 12 m</t>
  </si>
  <si>
    <t>307661530</t>
  </si>
  <si>
    <t>763</t>
  </si>
  <si>
    <t>Konstrukce suché výstavby</t>
  </si>
  <si>
    <t>446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</si>
  <si>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</si>
  <si>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</si>
  <si>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-101269455</t>
  </si>
  <si>
    <t>447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</si>
  <si>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</si>
  <si>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</si>
  <si>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995969499</t>
  </si>
  <si>
    <t>448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</si>
  <si>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</si>
  <si>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</si>
  <si>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-1431002122</t>
  </si>
  <si>
    <t>449</t>
  </si>
  <si>
    <t>763111717</t>
  </si>
  <si>
    <t>Příčka ze sádrokartonových desek ostatní konstrukce a práce na příčkách ze sádrokartonových desek základní penetrační nátěr (oboustranný)</t>
  </si>
  <si>
    <t>1418127731</t>
  </si>
  <si>
    <t>450</t>
  </si>
  <si>
    <t>763111721</t>
  </si>
  <si>
    <t>Příčka ze sádrokartonových desek ostatní konstrukce a práce na příčkách ze sádrokartonových desek ochrana rohů úhelníky plastové</t>
  </si>
  <si>
    <t>-5513325</t>
  </si>
  <si>
    <t>451</t>
  </si>
  <si>
    <t>763131451</t>
  </si>
  <si>
    <t>Podhled ze sádrokartonových desek dvouvrstvá zavěšená spodní konstrukce z ocelových profilů CD, UD jednoduše opláštěná deskou impregnovanou H2, tl. 12,5 mm, bez izolace</t>
  </si>
  <si>
    <t>1667295928</t>
  </si>
  <si>
    <t>452</t>
  </si>
  <si>
    <t>763131714</t>
  </si>
  <si>
    <t>Podhled ze sádrokartonových desek ostatní práce a konstrukce na podhledech ze sádrokartonových desek základní penetrační nátěr</t>
  </si>
  <si>
    <t>1137283401</t>
  </si>
  <si>
    <t>453</t>
  </si>
  <si>
    <t>763135102</t>
  </si>
  <si>
    <t>Montáž sádrokartonového podhledu kazetového demontovatelného, velikosti kazet 600x600 mm včetně zavěšené nosné konstrukce polozapuštěné</t>
  </si>
  <si>
    <t>1827785882</t>
  </si>
  <si>
    <t>454</t>
  </si>
  <si>
    <t>59030570</t>
  </si>
  <si>
    <t>podhled kazetový bez děrování viditelný rastr tl 10mm 600x600mm</t>
  </si>
  <si>
    <t>-1206661978</t>
  </si>
  <si>
    <t>455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</si>
  <si>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</si>
  <si>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</si>
  <si>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-771250312</t>
  </si>
  <si>
    <t>456</t>
  </si>
  <si>
    <t>55331620</t>
  </si>
  <si>
    <t>pouzdro stavební posuvných dveří jednopouzdrové 700mm atypický rozměr</t>
  </si>
  <si>
    <t>-64450968</t>
  </si>
  <si>
    <t>457</t>
  </si>
  <si>
    <t>763411811</t>
  </si>
  <si>
    <t>Demontáž sanitárních příček vhodných do mokrého nebo suchého prostředí z desek</t>
  </si>
  <si>
    <t>1274612263</t>
  </si>
  <si>
    <t>458</t>
  </si>
  <si>
    <t>763411821</t>
  </si>
  <si>
    <t>Demontáž sanitárních příček vhodných do mokrého nebo suchého prostředí dveří</t>
  </si>
  <si>
    <t>1769996101</t>
  </si>
  <si>
    <t>459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</si>
  <si>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</si>
  <si>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</si>
  <si>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79521123</t>
  </si>
  <si>
    <t>460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</si>
  <si>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</si>
  <si>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</si>
  <si>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-934530591</t>
  </si>
  <si>
    <t>764</t>
  </si>
  <si>
    <t>Konstrukce klempířské</t>
  </si>
  <si>
    <t>461</t>
  </si>
  <si>
    <t>764001821</t>
  </si>
  <si>
    <t>Demontáž klempířských konstrukcí krytiny ze svitků nebo tabulí do suti</t>
  </si>
  <si>
    <t>1192552871</t>
  </si>
  <si>
    <t>462</t>
  </si>
  <si>
    <t>764001841</t>
  </si>
  <si>
    <t>Demontáž klempířských konstrukcí krytiny ze šablon do suti</t>
  </si>
  <si>
    <t>-809688601</t>
  </si>
  <si>
    <t>463</t>
  </si>
  <si>
    <t>764001851</t>
  </si>
  <si>
    <t>Demontáž klempířských konstrukcí oplechování hřebene s větrací mřížkou nebo podkladním plechem do suti</t>
  </si>
  <si>
    <t>-1052324609</t>
  </si>
  <si>
    <t>464</t>
  </si>
  <si>
    <t>764001871</t>
  </si>
  <si>
    <t>Demontáž klempířských konstrukcí oplechování nároží s větrací mřížkou nebo podkladním plechem do suti</t>
  </si>
  <si>
    <t>879497150</t>
  </si>
  <si>
    <t>465</t>
  </si>
  <si>
    <t>764001891</t>
  </si>
  <si>
    <t>Demontáž klempířských konstrukcí oplechování úžlabí do suti</t>
  </si>
  <si>
    <t>915608742</t>
  </si>
  <si>
    <t>466</t>
  </si>
  <si>
    <t>764002801</t>
  </si>
  <si>
    <t>Demontáž klempířských konstrukcí závětrné lišty do suti</t>
  </si>
  <si>
    <t>-578846772</t>
  </si>
  <si>
    <t>467</t>
  </si>
  <si>
    <t>764002812</t>
  </si>
  <si>
    <t>Demontáž klempířských konstrukcí okapového plechu do suti, v krytině skládané</t>
  </si>
  <si>
    <t>-1178227742</t>
  </si>
  <si>
    <t>468</t>
  </si>
  <si>
    <t>764002841</t>
  </si>
  <si>
    <t>Demontáž klempířských konstrukcí oplechování horních ploch zdí a nadezdívek do suti</t>
  </si>
  <si>
    <t>755855124</t>
  </si>
  <si>
    <t>469</t>
  </si>
  <si>
    <t>764002871</t>
  </si>
  <si>
    <t>Demontáž klempířských konstrukcí lemování zdí do suti</t>
  </si>
  <si>
    <t>919592550</t>
  </si>
  <si>
    <t>470</t>
  </si>
  <si>
    <t>764004801</t>
  </si>
  <si>
    <t>Demontáž klempířských konstrukcí žlabu podokapního do suti</t>
  </si>
  <si>
    <t>581468183</t>
  </si>
  <si>
    <t>471</t>
  </si>
  <si>
    <t>764004821</t>
  </si>
  <si>
    <t>Demontáž klempířských konstrukcí žlabu nástřešního do suti</t>
  </si>
  <si>
    <t>292252013</t>
  </si>
  <si>
    <t>472</t>
  </si>
  <si>
    <t>764004822</t>
  </si>
  <si>
    <t>Demontáž klempířských konstrukcí žlabu nástřešního k dalšímu použití</t>
  </si>
  <si>
    <t>175840786</t>
  </si>
  <si>
    <t>473</t>
  </si>
  <si>
    <t>764004861</t>
  </si>
  <si>
    <t>Demontáž klempířských konstrukcí svodu do suti</t>
  </si>
  <si>
    <t>-693878636</t>
  </si>
  <si>
    <t>474</t>
  </si>
  <si>
    <t>764011403</t>
  </si>
  <si>
    <t>Podkladní plech z pozinkovaného plechu tloušťky 0,55 mm rš 250 mm</t>
  </si>
  <si>
    <t>-786901452</t>
  </si>
  <si>
    <t>475</t>
  </si>
  <si>
    <t>764111413</t>
  </si>
  <si>
    <t>Krytina ze svitků nebo tabulí z pozinkovaného plechu s úpravou u okapů, prostupů a výčnělků střechy rovné drážkováním ze svitků rš 670 mm, sklon střechy přes 30 do 60°</t>
  </si>
  <si>
    <t>1505314121</t>
  </si>
  <si>
    <t>476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</si>
  <si>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</si>
  <si>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</si>
  <si>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-2007591809</t>
  </si>
  <si>
    <t>477</t>
  </si>
  <si>
    <t>764211466</t>
  </si>
  <si>
    <t>Oplechování střešních prvků z pozinkovaného plechu úžlabí rš 500 mm</t>
  </si>
  <si>
    <t>1350721575</t>
  </si>
  <si>
    <t>478</t>
  </si>
  <si>
    <t>764212433</t>
  </si>
  <si>
    <t>Oplechování střešních prvků z pozinkovaného plechu okapu okapovým plechem střechy rovné rš 250 mm</t>
  </si>
  <si>
    <t>-1793908013</t>
  </si>
  <si>
    <t>479</t>
  </si>
  <si>
    <t>764212633</t>
  </si>
  <si>
    <t>Oplechování střešních prvků z pozinkovaného plechu s povrchovou úpravou štítu závětrnou lištou rš 250 mm</t>
  </si>
  <si>
    <t>-1975722177</t>
  </si>
  <si>
    <t>480</t>
  </si>
  <si>
    <t>764212635</t>
  </si>
  <si>
    <t>Oplechování střešních prvků z pozinkovaného plechu s povrchovou úpravou štítu závětrnou lištou rš 400 mm</t>
  </si>
  <si>
    <t>214031708</t>
  </si>
  <si>
    <t>481</t>
  </si>
  <si>
    <t>764212664</t>
  </si>
  <si>
    <t>Oplechování střešních prvků z pozinkovaného plechu s povrchovou úpravou okapu okapovým plechem střechy rovné rš 330 mm</t>
  </si>
  <si>
    <t>86978607</t>
  </si>
  <si>
    <t>482</t>
  </si>
  <si>
    <t>764214605</t>
  </si>
  <si>
    <t>Oplechování horních ploch zdí a nadezdívek (atik) z pozinkovaného plechu s povrchovou úpravou mechanicky kotvené rš 400 mm</t>
  </si>
  <si>
    <t>1209839802</t>
  </si>
  <si>
    <t>483</t>
  </si>
  <si>
    <t>764214607</t>
  </si>
  <si>
    <t>Oplechování horních ploch zdí a nadezdívek (atik) z pozinkovaného plechu s povrchovou úpravou mechanicky kotvené rš 670 mm</t>
  </si>
  <si>
    <t>-446406388</t>
  </si>
  <si>
    <t>484</t>
  </si>
  <si>
    <t>764216404</t>
  </si>
  <si>
    <t>Oplechování parapetů z pozinkovaného plechu rovných mechanicky kotvené, bez rohů rš 330 mm</t>
  </si>
  <si>
    <t>-298641262</t>
  </si>
  <si>
    <t>485</t>
  </si>
  <si>
    <t>764216605</t>
  </si>
  <si>
    <t>Oplechování parapetů z pozinkovaného plechu s povrchovou úpravou rovných mechanicky kotvené, bez rohů rš 400 mm</t>
  </si>
  <si>
    <t>-521628260</t>
  </si>
  <si>
    <t>486</t>
  </si>
  <si>
    <t>764218605</t>
  </si>
  <si>
    <t>Oplechování říms a ozdobných prvků z pozinkovaného plechu s povrchovou úpravou rovných, bez rohů mechanicky kotvené rš 400 mm</t>
  </si>
  <si>
    <t>-1987212709</t>
  </si>
  <si>
    <t>487</t>
  </si>
  <si>
    <t>764222404</t>
  </si>
  <si>
    <t>Oplechování střešních prvků z hliníkového plechu štítu závětrnou lištou rš 330 mm</t>
  </si>
  <si>
    <t>-564568010</t>
  </si>
  <si>
    <t>488</t>
  </si>
  <si>
    <t>764224403</t>
  </si>
  <si>
    <t>Oplechování horních ploch zdí a nadezdívek (atik) z hliníkového plechu mechanicky kotvené rš 250 mm</t>
  </si>
  <si>
    <t>-1702966287</t>
  </si>
  <si>
    <t>489</t>
  </si>
  <si>
    <t>764226403</t>
  </si>
  <si>
    <t>Oplechování parapetů z hliníkového plechu rovných mechanicky kotvené, bez rohů rš 250 mm</t>
  </si>
  <si>
    <t>469625085</t>
  </si>
  <si>
    <t>490</t>
  </si>
  <si>
    <t>764242337</t>
  </si>
  <si>
    <t>Oplechování střešních prvků z titanzinkového lesklého válcovaného plechu okapu okapovým plechem střechy rovné rš 670 mm</t>
  </si>
  <si>
    <t>-851772436</t>
  </si>
  <si>
    <t>491</t>
  </si>
  <si>
    <t>764244304</t>
  </si>
  <si>
    <t>Oplechování horních ploch zdí a nadezdívek (atik) z titanzinkového lesklého válcovaného plechu mechanicky kotvené rš 330 mm</t>
  </si>
  <si>
    <t>706279176</t>
  </si>
  <si>
    <t>492</t>
  </si>
  <si>
    <t>764246300</t>
  </si>
  <si>
    <t>Oplechování parapetů z titanzinkového lesklého válcovaného plechu rovných mechanicky kotvené, bez rohů rš 100 mm</t>
  </si>
  <si>
    <t>-1340382769</t>
  </si>
  <si>
    <t>493</t>
  </si>
  <si>
    <t>764311605</t>
  </si>
  <si>
    <t>Lemování zdí z pozinkovaného plechu s povrchovou úpravou boční nebo horní rovné, střech s krytinou prejzovou nebo vlnitou rš 400 mm</t>
  </si>
  <si>
    <t>1727052937</t>
  </si>
  <si>
    <t>494</t>
  </si>
  <si>
    <t>764316612</t>
  </si>
  <si>
    <t>Lemování sloupků zábradlí z pozinkovaného plechu s povrchovou úpravou obvodu přes 100 do 200 mm</t>
  </si>
  <si>
    <t>-1073758675</t>
  </si>
  <si>
    <t>495</t>
  </si>
  <si>
    <t>764341313</t>
  </si>
  <si>
    <t>Lemování zdí z titanzinkového lesklého válcovaného plechu boční nebo horní rovných, střech s krytinou skládanou mimo prejzovou rš 250 mm</t>
  </si>
  <si>
    <t>-901858091</t>
  </si>
  <si>
    <t>496</t>
  </si>
  <si>
    <t>764503104</t>
  </si>
  <si>
    <t>Montáž žlabu nadokapního (nástřešního) oblého tvaru žlabu</t>
  </si>
  <si>
    <t>149672079</t>
  </si>
  <si>
    <t>497</t>
  </si>
  <si>
    <t>764541303</t>
  </si>
  <si>
    <t>Žlab podokapní z titanzinkového lesklého válcovaného plechu včetně háků a čel půlkruhový rš 250 mm</t>
  </si>
  <si>
    <t>1287573546</t>
  </si>
  <si>
    <t>498</t>
  </si>
  <si>
    <t>764541305</t>
  </si>
  <si>
    <t>Žlab podokapní z titanzinkového lesklého válcovaného plechu včetně háků a čel půlkruhový rš 330 mm</t>
  </si>
  <si>
    <t>-1465565334</t>
  </si>
  <si>
    <t>499</t>
  </si>
  <si>
    <t>764541346</t>
  </si>
  <si>
    <t>Žlab podokapní z titanzinkového lesklého válcovaného plechu včetně háků a čel kotlík oválný (trychtýřový), rš žlabu/průměr svodu 330/100 mm</t>
  </si>
  <si>
    <t>-557427103</t>
  </si>
  <si>
    <t>500</t>
  </si>
  <si>
    <t>764543307</t>
  </si>
  <si>
    <t>Žlab nadokapní (nástřešní) z titanzinkového lesklého válcovaného plechu oblého tvaru, včetně háků, čel a hrdel rš 670 mm</t>
  </si>
  <si>
    <t>-444050434</t>
  </si>
  <si>
    <t>501</t>
  </si>
  <si>
    <t>764548323</t>
  </si>
  <si>
    <t>Svod z titanzinkového lesklého válcovaného plechu včetně objímek, kolen a odskoků kruhový, průměru 100 mm</t>
  </si>
  <si>
    <t>-1751734061</t>
  </si>
  <si>
    <t>502</t>
  </si>
  <si>
    <t>998764101</t>
  </si>
  <si>
    <t>Přesun hmot pro konstrukce klempířské stanovený z hmotnosti přesunovaného materiálu vodorovná dopravní vzdálenost do 50 m v objektech výšky do 6 m</t>
  </si>
  <si>
    <t>-432241588</t>
  </si>
  <si>
    <t>503</t>
  </si>
  <si>
    <t>998764102</t>
  </si>
  <si>
    <t>Přesun hmot pro konstrukce klempířské stanovený z hmotnosti přesunovaného materiálu vodorovná dopravní vzdálenost do 50 m v objektech výšky přes 6 do 12 m</t>
  </si>
  <si>
    <t>-1021344299</t>
  </si>
  <si>
    <t>765</t>
  </si>
  <si>
    <t>Krytina skládaná</t>
  </si>
  <si>
    <t>504</t>
  </si>
  <si>
    <t>765121801</t>
  </si>
  <si>
    <t>Demontáž krytiny betonové na sucho, sklonu do 30° do suti</t>
  </si>
  <si>
    <t>-2142256435</t>
  </si>
  <si>
    <t>505</t>
  </si>
  <si>
    <t>765123012</t>
  </si>
  <si>
    <t>Krytina betonová drážková skládaná na sucho sklonu střechy do 30° z tašek s povrchovou úpravou</t>
  </si>
  <si>
    <t>1170988984</t>
  </si>
  <si>
    <t>506</t>
  </si>
  <si>
    <t>765123212</t>
  </si>
  <si>
    <t>Krytina betonová drážková skládaná na sucho sklonu střechy do 30° nárožní hrana provětrávaná z hřebenáčů s povrchovou úpravou</t>
  </si>
  <si>
    <t>-1970607117</t>
  </si>
  <si>
    <t>507</t>
  </si>
  <si>
    <t>765123512</t>
  </si>
  <si>
    <t>Krytina betonová drážková skládaná na sucho sklonu střechy do 30° štítová hrana z okrajových tašek s povrchovou úpravou</t>
  </si>
  <si>
    <t>632957367</t>
  </si>
  <si>
    <t>508</t>
  </si>
  <si>
    <t>765131801</t>
  </si>
  <si>
    <t>Demontáž vláknocementové krytiny skládané sklonu do 30° do suti</t>
  </si>
  <si>
    <t>166782400</t>
  </si>
  <si>
    <t>509</t>
  </si>
  <si>
    <t>765133001</t>
  </si>
  <si>
    <t>Krytina vláknocementová skládaná ze šablon jednoduché krytí sklonu do 30° s povrchem hladkým</t>
  </si>
  <si>
    <t>-1768671969</t>
  </si>
  <si>
    <t>510</t>
  </si>
  <si>
    <t>765133017</t>
  </si>
  <si>
    <t>Krytina vláknocementová skládaná ze šablon okapová hrana, krytí dvojité lemovací řadou, s povrchem hladkým</t>
  </si>
  <si>
    <t>1223198172</t>
  </si>
  <si>
    <t>511</t>
  </si>
  <si>
    <t>765133025</t>
  </si>
  <si>
    <t>Krytina vláknocementová skládaná ze šablon nároží dvojité ze šablon, s povrchem hladkým</t>
  </si>
  <si>
    <t>802078141</t>
  </si>
  <si>
    <t>512</t>
  </si>
  <si>
    <t>765133035</t>
  </si>
  <si>
    <t>Krytina vláknocementová skládaná ze šablon hřeben z  hřebenáčů s vloženým větracím pásem</t>
  </si>
  <si>
    <t>-764082386</t>
  </si>
  <si>
    <t>513</t>
  </si>
  <si>
    <t>765133041</t>
  </si>
  <si>
    <t>Krytina vláknocementová skládaná ze šablon úžlabí zasekáním desek podél oplechování</t>
  </si>
  <si>
    <t>-1168318635</t>
  </si>
  <si>
    <t>514</t>
  </si>
  <si>
    <t>765133091</t>
  </si>
  <si>
    <t>Krytina vláknocementová skládaná ze šablon Příplatek k cenám za sklon přes 30°, na laťování</t>
  </si>
  <si>
    <t>-284340138</t>
  </si>
  <si>
    <t>515</t>
  </si>
  <si>
    <t>765135213</t>
  </si>
  <si>
    <t>Montáž střešních doplňků vláknocementové krytiny vlnité střešních výlezů, plochy jednotlivě přes 0,25 do 1,0 m2</t>
  </si>
  <si>
    <t>1632292275</t>
  </si>
  <si>
    <t>516</t>
  </si>
  <si>
    <t>59164622</t>
  </si>
  <si>
    <t>výlez na střechu pro vláknocementovou krytinu vlnitou plast 920x1250mm</t>
  </si>
  <si>
    <t>397663776</t>
  </si>
  <si>
    <t>517</t>
  </si>
  <si>
    <t>59161150</t>
  </si>
  <si>
    <t>prostup ventilační k větrání sanity 400x400mm D 110mm pro šablony vláknocementové krytiny</t>
  </si>
  <si>
    <t>826655827</t>
  </si>
  <si>
    <t>518</t>
  </si>
  <si>
    <t>765151801</t>
  </si>
  <si>
    <t>Demontáž krytiny bitumenové ze šindelů sklonu do 30° do suti</t>
  </si>
  <si>
    <t>960431572</t>
  </si>
  <si>
    <t>519</t>
  </si>
  <si>
    <t>765191023</t>
  </si>
  <si>
    <t>Montáž pojistné hydroizolační nebo parotěsné fólie kladené ve sklonu přes 20° s lepenými přesahy na bednění nebo tepelnou izolaci</t>
  </si>
  <si>
    <t>1818385310</t>
  </si>
  <si>
    <t>520</t>
  </si>
  <si>
    <t>765191091</t>
  </si>
  <si>
    <t>Montáž pojistné hydroizolační nebo parotěsné fólie Příplatek k cenám montáže na bednění nebo tepelnou izolaci za sklon přes 30°</t>
  </si>
  <si>
    <t>-1595892338</t>
  </si>
  <si>
    <t>521</t>
  </si>
  <si>
    <t>28329036</t>
  </si>
  <si>
    <t>fólie kontaktní difuzně propustná pro doplňkovou hydroizolační vrstvu, třívrstvá mikroporézní PP 150g/m2 s integrovanou samolepící páskou</t>
  </si>
  <si>
    <t>-559033519</t>
  </si>
  <si>
    <t>522</t>
  </si>
  <si>
    <t>998765101</t>
  </si>
  <si>
    <t>Přesun hmot pro krytiny skládané stanovený z hmotnosti přesunovaného materiálu vodorovná dopravní vzdálenost do 50 m na objektech výšky do 6 m</t>
  </si>
  <si>
    <t>-1715207830</t>
  </si>
  <si>
    <t>523</t>
  </si>
  <si>
    <t>998765102</t>
  </si>
  <si>
    <t>Přesun hmot pro krytiny skládané stanovený z hmotnosti přesunovaného materiálu vodorovná dopravní vzdálenost do 50 m na objektech výšky přes 6 do 12 m</t>
  </si>
  <si>
    <t>-1688072519</t>
  </si>
  <si>
    <t>766</t>
  </si>
  <si>
    <t>Konstrukce truhlářské</t>
  </si>
  <si>
    <t>524</t>
  </si>
  <si>
    <t>766622125</t>
  </si>
  <si>
    <t>Montáž oken plastových včetně montáže rámu plochy přes 1 m2 otevíravých do dřevěné konstrukce, výšky do 1,5 m</t>
  </si>
  <si>
    <t>-942762440</t>
  </si>
  <si>
    <t>525</t>
  </si>
  <si>
    <t>766660001</t>
  </si>
  <si>
    <t>Montáž dveřních křídel dřevěných nebo plastových otevíravých do ocelové zárubně povrchově upravených jednokřídlových, šířky do 800 mm</t>
  </si>
  <si>
    <t>416640148</t>
  </si>
  <si>
    <t>526</t>
  </si>
  <si>
    <t>61162026</t>
  </si>
  <si>
    <t>dveře jednokřídlé dřevotřískové povrch fóliový plné 800x1970/2100mm</t>
  </si>
  <si>
    <t>-1161051596</t>
  </si>
  <si>
    <t>527</t>
  </si>
  <si>
    <t>61162032</t>
  </si>
  <si>
    <t>dveře jednokřídlé dřevotřískové povrch fóliový částečně prosklené 800x1970/2100mm</t>
  </si>
  <si>
    <t>-1075452143</t>
  </si>
  <si>
    <t>528</t>
  </si>
  <si>
    <t>766660021</t>
  </si>
  <si>
    <t>Montáž dveřních křídel dřevěných nebo plastových otevíravých do ocelové zárubně protipožárních jednokřídlových, šířky do 800 mm</t>
  </si>
  <si>
    <t>-354532866</t>
  </si>
  <si>
    <t>529</t>
  </si>
  <si>
    <t>55341220</t>
  </si>
  <si>
    <t>dveře bytové bezpečnostní protipožární EI 30 D2 800x1970mm s kukátkem</t>
  </si>
  <si>
    <t>-1538772282</t>
  </si>
  <si>
    <t>530</t>
  </si>
  <si>
    <t>766660022</t>
  </si>
  <si>
    <t>Montáž dveřních křídel dřevěných nebo plastových otevíravých do ocelové zárubně protipožárních jednokřídlových, šířky přes 800 mm</t>
  </si>
  <si>
    <t>-315726895</t>
  </si>
  <si>
    <t>531</t>
  </si>
  <si>
    <t>766660717</t>
  </si>
  <si>
    <t>Montáž dveřních doplňků samozavírače na zárubeň ocelovou</t>
  </si>
  <si>
    <t>-761434438</t>
  </si>
  <si>
    <t>532</t>
  </si>
  <si>
    <t>54917250</t>
  </si>
  <si>
    <t>samozavírač dveří hydraulický K214 č.11 zlatá bronz</t>
  </si>
  <si>
    <t>-1911979225</t>
  </si>
  <si>
    <t>533</t>
  </si>
  <si>
    <t>766660720.1</t>
  </si>
  <si>
    <t>Montáž dveřních doplňků větrací mřížky s vyříznutím otvoru</t>
  </si>
  <si>
    <t>1758662365</t>
  </si>
  <si>
    <t>534</t>
  </si>
  <si>
    <t>4502056680</t>
  </si>
  <si>
    <t>mřížka větrací dveřní VM 500×90 mm, hnedá (2 ks/bal)</t>
  </si>
  <si>
    <t>1409388599</t>
  </si>
  <si>
    <t>535</t>
  </si>
  <si>
    <t>766660728</t>
  </si>
  <si>
    <t>Montáž dveřních doplňků dveřního kování interiérového zámku</t>
  </si>
  <si>
    <t>-1256527494</t>
  </si>
  <si>
    <t>536</t>
  </si>
  <si>
    <t>54924000</t>
  </si>
  <si>
    <t>zámek stavební zadlabací obyčejný 536a převod levý</t>
  </si>
  <si>
    <t>-1986110210</t>
  </si>
  <si>
    <t>537</t>
  </si>
  <si>
    <t>766660729</t>
  </si>
  <si>
    <t>Montáž dveřních doplňků dveřního kování interiérového štítku s klikou</t>
  </si>
  <si>
    <t>-2033833981</t>
  </si>
  <si>
    <t>538</t>
  </si>
  <si>
    <t>54914622</t>
  </si>
  <si>
    <t>kování dveřní vrchní klika včetně štítu a montážního materiálu BB 72 matný nikl</t>
  </si>
  <si>
    <t>-996222172</t>
  </si>
  <si>
    <t>539</t>
  </si>
  <si>
    <t>766660731</t>
  </si>
  <si>
    <t>Montáž dveřních doplňků dveřního kování bezpečnostního zámku</t>
  </si>
  <si>
    <t>1761884325</t>
  </si>
  <si>
    <t>540</t>
  </si>
  <si>
    <t>54914110</t>
  </si>
  <si>
    <t>kování bezpečnostní R1, klika-koule, R1 Cr</t>
  </si>
  <si>
    <t>716469389</t>
  </si>
  <si>
    <t>541</t>
  </si>
  <si>
    <t>54964150</t>
  </si>
  <si>
    <t>vložka zámková cylindrická oboustranná+4 klíče</t>
  </si>
  <si>
    <t>1664002206</t>
  </si>
  <si>
    <t>542</t>
  </si>
  <si>
    <t>766660739</t>
  </si>
  <si>
    <t>Montáž dveřních doplňků dveřního kování bezpečnostního dveřního kukátka</t>
  </si>
  <si>
    <t>-1822196984</t>
  </si>
  <si>
    <t>543</t>
  </si>
  <si>
    <t>54915550</t>
  </si>
  <si>
    <t>kukátko-průhledítko panoramatické chrom</t>
  </si>
  <si>
    <t>598332870</t>
  </si>
  <si>
    <t>544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</si>
  <si>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</si>
  <si>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</si>
  <si>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915671120</t>
  </si>
  <si>
    <t>545</t>
  </si>
  <si>
    <t>61124116</t>
  </si>
  <si>
    <t>okno střešní dřevěné výklopně-kyvné, izolační dvojsklo 78x140cm, Uw=1,3W/m2K Al oplechování</t>
  </si>
  <si>
    <t>122728457</t>
  </si>
  <si>
    <t>546</t>
  </si>
  <si>
    <t>61124164</t>
  </si>
  <si>
    <t>lemování střešních oken 78x140cm</t>
  </si>
  <si>
    <t>-1868152911</t>
  </si>
  <si>
    <t>547</t>
  </si>
  <si>
    <t>61140906</t>
  </si>
  <si>
    <t>lemování střešních oken na profilované krytiny do v 45mm 78x140cm</t>
  </si>
  <si>
    <t>1149281131</t>
  </si>
  <si>
    <t>548</t>
  </si>
  <si>
    <t>61124366</t>
  </si>
  <si>
    <t>roleta celostínící vnitřní 78x140cm</t>
  </si>
  <si>
    <t>1620687414</t>
  </si>
  <si>
    <t>549</t>
  </si>
  <si>
    <t>61140603</t>
  </si>
  <si>
    <t>tyč teleskopická střešních oken</t>
  </si>
  <si>
    <t>-1268689088</t>
  </si>
  <si>
    <t>550</t>
  </si>
  <si>
    <t>766682111</t>
  </si>
  <si>
    <t>Montáž zárubní dřevěných, plastových nebo z lamina obložkových, pro dveře jednokřídlové, tloušťky stěny do 170 mm</t>
  </si>
  <si>
    <t>1547643556</t>
  </si>
  <si>
    <t>551</t>
  </si>
  <si>
    <t>61182258</t>
  </si>
  <si>
    <t>zárubeň obložková pro dveře 1křídlé 600,700,800,900x1970mm tl 60-170mm dub,buk</t>
  </si>
  <si>
    <t>1748042500</t>
  </si>
  <si>
    <t>552</t>
  </si>
  <si>
    <t>766695233</t>
  </si>
  <si>
    <t>Montáž ostatních truhlářských konstrukcí prahů dveří dvoukřídlových, šířky přes 100 mm</t>
  </si>
  <si>
    <t>1529656811</t>
  </si>
  <si>
    <t>553</t>
  </si>
  <si>
    <t>61187156</t>
  </si>
  <si>
    <t>práh dveřní dřevěný dubový tl 20mm dl 820mm š 100mm</t>
  </si>
  <si>
    <t>1474314102</t>
  </si>
  <si>
    <t>554</t>
  </si>
  <si>
    <t>61187161</t>
  </si>
  <si>
    <t>práh dveřní dřevěný dubový tl 20mm dl 820mm š 150mm</t>
  </si>
  <si>
    <t>-580754695</t>
  </si>
  <si>
    <t>555</t>
  </si>
  <si>
    <t>766812830</t>
  </si>
  <si>
    <t>Demontáž kuchyňských linek dřevěných nebo kovových včetně skříněk uchycených na stěně, délky přes 1500 do 1800 mm</t>
  </si>
  <si>
    <t>-1828774913</t>
  </si>
  <si>
    <t>556</t>
  </si>
  <si>
    <t>998766101</t>
  </si>
  <si>
    <t>Přesun hmot pro konstrukce truhlářské stanovený z hmotnosti přesunovaného materiálu vodorovná dopravní vzdálenost do 50 m v objektech výšky do 6 m</t>
  </si>
  <si>
    <t>-670141486</t>
  </si>
  <si>
    <t>557</t>
  </si>
  <si>
    <t>998766102</t>
  </si>
  <si>
    <t>Přesun hmot pro konstrukce truhlářské stanovený z hmotnosti přesunovaného materiálu vodorovná dopravní vzdálenost do 50 m v objektech výšky přes 6 do 12 m</t>
  </si>
  <si>
    <t>475157419</t>
  </si>
  <si>
    <t>767</t>
  </si>
  <si>
    <t>Konstrukce zámečnické</t>
  </si>
  <si>
    <t>558</t>
  </si>
  <si>
    <t>767112811</t>
  </si>
  <si>
    <t>Demontáž stěn a příček pro zasklení šroubovaných</t>
  </si>
  <si>
    <t>2070712535</t>
  </si>
  <si>
    <t>559</t>
  </si>
  <si>
    <t>767113150</t>
  </si>
  <si>
    <t>Montáž stěn a příček pro zasklení z hliníkových profilů, plochy jednotlivých stěn přes 16 m2</t>
  </si>
  <si>
    <t>-583100657</t>
  </si>
  <si>
    <t>560</t>
  </si>
  <si>
    <t>Maa/767-001</t>
  </si>
  <si>
    <t>Dodávka prosklené stěny z Al profilů s integrovanými vchodovými dveřmi</t>
  </si>
  <si>
    <t>-1364258577</t>
  </si>
  <si>
    <t>561</t>
  </si>
  <si>
    <t>767821112</t>
  </si>
  <si>
    <t>Montáž poštovních schránek samostatných zavěšených</t>
  </si>
  <si>
    <t>421600218</t>
  </si>
  <si>
    <t>562</t>
  </si>
  <si>
    <t>55348225</t>
  </si>
  <si>
    <t>schránka listovní ležatá se sklapkou 300x110x385mm</t>
  </si>
  <si>
    <t>1196730507</t>
  </si>
  <si>
    <t>563</t>
  </si>
  <si>
    <t>767821812</t>
  </si>
  <si>
    <t>Demontáž poštovních schránek samostatných zavěšených</t>
  </si>
  <si>
    <t>1621261889</t>
  </si>
  <si>
    <t>564</t>
  </si>
  <si>
    <t>767893113</t>
  </si>
  <si>
    <t>Montáž stříšek nad venkovními vstupy z kovových profilů kotvených k nosné konstrukci pomocí závěsů, výplň z umělých hmot obloukových šířky do 1,50 m</t>
  </si>
  <si>
    <t>-1385296944</t>
  </si>
  <si>
    <t>565</t>
  </si>
  <si>
    <t>28319010</t>
  </si>
  <si>
    <t>vchodová stříška oblouková, kotvená pomocí konzol, hliníkový rám, výplň dutinkový polykarbonát 1200x820mm</t>
  </si>
  <si>
    <t>-1800517236</t>
  </si>
  <si>
    <t>566</t>
  </si>
  <si>
    <t>767995112</t>
  </si>
  <si>
    <t>Montáž ostatních atypických zámečnických konstrukcí hmotnosti přes 5 do 10 kg</t>
  </si>
  <si>
    <t>986235359</t>
  </si>
  <si>
    <t>567</t>
  </si>
  <si>
    <t>767995113</t>
  </si>
  <si>
    <t>Montáž ostatních atypických zámečnických konstrukcí hmotnosti přes 10 do 20 kg</t>
  </si>
  <si>
    <t>1682967057</t>
  </si>
  <si>
    <t>568</t>
  </si>
  <si>
    <t>767995114</t>
  </si>
  <si>
    <t>Montáž ostatních atypických zámečnických konstrukcí hmotnosti přes 20 do 50 kg</t>
  </si>
  <si>
    <t>-1082154192</t>
  </si>
  <si>
    <t>569</t>
  </si>
  <si>
    <t>Mat767-002</t>
  </si>
  <si>
    <t>Výroba atypických zámečnických konstrukcí (kilogramová cena)</t>
  </si>
  <si>
    <t>ks</t>
  </si>
  <si>
    <t>1786845088</t>
  </si>
  <si>
    <t>570</t>
  </si>
  <si>
    <t>998767101</t>
  </si>
  <si>
    <t>Přesun hmot pro zámečnické konstrukce stanovený z hmotnosti přesunovaného materiálu vodorovná dopravní vzdálenost do 50 m v objektech výšky do 6 m</t>
  </si>
  <si>
    <t>-657746516</t>
  </si>
  <si>
    <t>571</t>
  </si>
  <si>
    <t>998767102</t>
  </si>
  <si>
    <t>Přesun hmot pro zámečnické konstrukce stanovený z hmotnosti přesunovaného materiálu vodorovná dopravní vzdálenost do 50 m v objektech výšky přes 6 do 12 m</t>
  </si>
  <si>
    <t>1592122057</t>
  </si>
  <si>
    <t>771</t>
  </si>
  <si>
    <t>Podlahy z dlaždic</t>
  </si>
  <si>
    <t>572</t>
  </si>
  <si>
    <t>771121011</t>
  </si>
  <si>
    <t>Příprava podkladu před provedením dlažby nátěr penetrační na podlahu</t>
  </si>
  <si>
    <t>920800132</t>
  </si>
  <si>
    <t>573</t>
  </si>
  <si>
    <t>771151012</t>
  </si>
  <si>
    <t>Příprava podkladu před provedením dlažby samonivelační stěrka min.pevnosti 20 MPa, tloušťky přes 3 do 5 mm</t>
  </si>
  <si>
    <t>431012249</t>
  </si>
  <si>
    <t>574</t>
  </si>
  <si>
    <t>771474112</t>
  </si>
  <si>
    <t>Montáž soklů z dlaždic keramických lepených flexibilním lepidlem rovných, výšky přes 65 do 90 mm</t>
  </si>
  <si>
    <t>1862745397</t>
  </si>
  <si>
    <t>575</t>
  </si>
  <si>
    <t>771574311</t>
  </si>
  <si>
    <t>Montáž podlah z dlaždic keramických lepených flexibilním rychletuhnoucím lepidlem maloformátových hladkých přes 6 do 9 ks/m2</t>
  </si>
  <si>
    <t>-528537721</t>
  </si>
  <si>
    <t>576</t>
  </si>
  <si>
    <t>771574312</t>
  </si>
  <si>
    <t>Montáž podlah z dlaždic keramických lepených flexibilním rychletuhnoucím lepidlem maloformátových hladkých přes 9 do 12 ks/m2</t>
  </si>
  <si>
    <t>-548711491</t>
  </si>
  <si>
    <t>577</t>
  </si>
  <si>
    <t>771574315</t>
  </si>
  <si>
    <t>Montáž podlah z dlaždic keramických lepených flexibilním rychletuhnoucím lepidlem maloformátových hladkých přes 22 do 25 ks/m2</t>
  </si>
  <si>
    <t>-1159172701</t>
  </si>
  <si>
    <t>578</t>
  </si>
  <si>
    <t>771591112</t>
  </si>
  <si>
    <t>Izolace podlahy pod dlažbu nátěrem nebo stěrkou ve dvou vrstvách</t>
  </si>
  <si>
    <t>1219103818</t>
  </si>
  <si>
    <t>579</t>
  </si>
  <si>
    <t>771591115</t>
  </si>
  <si>
    <t>Podlahy - dokončovací práce spárování silikonem</t>
  </si>
  <si>
    <t>-2124170592</t>
  </si>
  <si>
    <t>580</t>
  </si>
  <si>
    <t>771591264</t>
  </si>
  <si>
    <t>Izolace podlahy pod dlažbu těsnícími izolačními pásy mezi podlahou a stěnu</t>
  </si>
  <si>
    <t>-349349337</t>
  </si>
  <si>
    <t>581</t>
  </si>
  <si>
    <t>771592011</t>
  </si>
  <si>
    <t>Čištění vnitřních ploch po položení dlažby podlah nebo schodišť chemickými prostředky</t>
  </si>
  <si>
    <t>-1578924478</t>
  </si>
  <si>
    <t>582</t>
  </si>
  <si>
    <t>998771101</t>
  </si>
  <si>
    <t>Přesun hmot pro podlahy z dlaždic stanovený z hmotnosti přesunovaného materiálu vodorovná dopravní vzdálenost do 50 m v objektech výšky do 6 m</t>
  </si>
  <si>
    <t>-919402978</t>
  </si>
  <si>
    <t>583</t>
  </si>
  <si>
    <t>998771102</t>
  </si>
  <si>
    <t>Přesun hmot pro podlahy z dlaždic stanovený z hmotnosti přesunovaného materiálu vodorovná dopravní vzdálenost do 50 m v objektech výšky přes 6 do 12 m</t>
  </si>
  <si>
    <t>104144916</t>
  </si>
  <si>
    <t>775</t>
  </si>
  <si>
    <t>Podlahy skládané</t>
  </si>
  <si>
    <t>584</t>
  </si>
  <si>
    <t>775591905</t>
  </si>
  <si>
    <t>Ostatní práce při opravách dřevěných podlah tmelení celoplošné, podlah vlysových, parketových</t>
  </si>
  <si>
    <t>-329077681</t>
  </si>
  <si>
    <t>585</t>
  </si>
  <si>
    <t>998775101</t>
  </si>
  <si>
    <t>Přesun hmot pro podlahy skládané stanovený z hmotnosti přesunovaného materiálu vodorovná dopravní vzdálenost do 50 m v objektech výšky do 6 m</t>
  </si>
  <si>
    <t>-1788619820</t>
  </si>
  <si>
    <t>586</t>
  </si>
  <si>
    <t>998775102</t>
  </si>
  <si>
    <t>Přesun hmot pro podlahy skládané stanovený z hmotnosti přesunovaného materiálu vodorovná dopravní vzdálenost do 50 m v objektech výšky přes 6 do 12 m</t>
  </si>
  <si>
    <t>124348228</t>
  </si>
  <si>
    <t>776</t>
  </si>
  <si>
    <t>Podlahy povlakové</t>
  </si>
  <si>
    <t>587</t>
  </si>
  <si>
    <t>776141111</t>
  </si>
  <si>
    <t>Příprava podkladu vyrovnání samonivelační stěrkou podlah min.pevnosti 20 MPa, tloušťky do 3 mm</t>
  </si>
  <si>
    <t>756069121</t>
  </si>
  <si>
    <t>588</t>
  </si>
  <si>
    <t>776221111</t>
  </si>
  <si>
    <t>Montáž podlahovin z PVC lepením standardním lepidlem z pásů standardních</t>
  </si>
  <si>
    <t>103198032</t>
  </si>
  <si>
    <t>589</t>
  </si>
  <si>
    <t>776251411</t>
  </si>
  <si>
    <t>Montáž podlahovin z přírodního linolea (marmolea) spoj podlah svařováním za tepla</t>
  </si>
  <si>
    <t>1990460833</t>
  </si>
  <si>
    <t>590</t>
  </si>
  <si>
    <t>776301812</t>
  </si>
  <si>
    <t>Demontáž povlakových podlahovin ze schodišťových stupňů s podložkou</t>
  </si>
  <si>
    <t>730937016</t>
  </si>
  <si>
    <t>591</t>
  </si>
  <si>
    <t>776321111</t>
  </si>
  <si>
    <t>Montáž podlahovin z PVC na schodišťové stupně stupnic, šířky do 300 mm</t>
  </si>
  <si>
    <t>-484518662</t>
  </si>
  <si>
    <t>592</t>
  </si>
  <si>
    <t>776421111</t>
  </si>
  <si>
    <t>Montáž lišt obvodových lepených</t>
  </si>
  <si>
    <t>-819358192</t>
  </si>
  <si>
    <t>593</t>
  </si>
  <si>
    <t>776430811</t>
  </si>
  <si>
    <t>Demontáž soklíků nebo lišt hran schodišťových</t>
  </si>
  <si>
    <t>-312941468</t>
  </si>
  <si>
    <t>594</t>
  </si>
  <si>
    <t>998776101</t>
  </si>
  <si>
    <t>Přesun hmot pro podlahy povlakové stanovený z hmotnosti přesunovaného materiálu vodorovná dopravní vzdálenost do 50 m v objektech výšky do 6 m</t>
  </si>
  <si>
    <t>-1755938510</t>
  </si>
  <si>
    <t>595</t>
  </si>
  <si>
    <t>998776102</t>
  </si>
  <si>
    <t>Přesun hmot pro podlahy povlakové stanovený z hmotnosti přesunovaného materiálu vodorovná dopravní vzdálenost do 50 m v objektech výšky přes 6 do 12 m</t>
  </si>
  <si>
    <t>-1022661810</t>
  </si>
  <si>
    <t>777</t>
  </si>
  <si>
    <t>Podlahy lité</t>
  </si>
  <si>
    <t>596</t>
  </si>
  <si>
    <t>777111111</t>
  </si>
  <si>
    <t>Příprava podkladu před provedením litých podlah vysátí</t>
  </si>
  <si>
    <t>-2035116596</t>
  </si>
  <si>
    <t>597</t>
  </si>
  <si>
    <t>777521105</t>
  </si>
  <si>
    <t>Krycí stěrka dekorativní polyuretanová, tloušťky přes 2 do 3 mm</t>
  </si>
  <si>
    <t>1137438996</t>
  </si>
  <si>
    <t>598</t>
  </si>
  <si>
    <t>998777101</t>
  </si>
  <si>
    <t>Přesun hmot pro podlahy lité stanovený z hmotnosti přesunovaného materiálu vodorovná dopravní vzdálenost do 50 m v objektech výšky do 6 m</t>
  </si>
  <si>
    <t>-1836444854</t>
  </si>
  <si>
    <t>599</t>
  </si>
  <si>
    <t>998777102</t>
  </si>
  <si>
    <t>Přesun hmot pro podlahy lité stanovený z hmotnosti přesunovaného materiálu vodorovná dopravní vzdálenost do 50 m v objektech výšky přes 6 do 12 m</t>
  </si>
  <si>
    <t>211116341</t>
  </si>
  <si>
    <t>781</t>
  </si>
  <si>
    <t>Dokončovací práce - obklady</t>
  </si>
  <si>
    <t>600</t>
  </si>
  <si>
    <t>781111011</t>
  </si>
  <si>
    <t>Příprava podkladu před provedením obkladu oprášení (ometení) stěny</t>
  </si>
  <si>
    <t>-1854546338</t>
  </si>
  <si>
    <t>601</t>
  </si>
  <si>
    <t>781121011</t>
  </si>
  <si>
    <t>Příprava podkladu před provedením obkladu nátěr penetrační na stěnu</t>
  </si>
  <si>
    <t>76015128</t>
  </si>
  <si>
    <t>602</t>
  </si>
  <si>
    <t>781131112</t>
  </si>
  <si>
    <t>Izolace stěny pod obklad izolace nátěrem nebo stěrkou ve dvou vrstvách</t>
  </si>
  <si>
    <t>767989914</t>
  </si>
  <si>
    <t>603</t>
  </si>
  <si>
    <t>781151031</t>
  </si>
  <si>
    <t>Příprava podkladu před provedením obkladu celoplošné vyrovnání podkladu stěrkou, tloušťky 3mm</t>
  </si>
  <si>
    <t>107445458</t>
  </si>
  <si>
    <t>604</t>
  </si>
  <si>
    <t>781474115</t>
  </si>
  <si>
    <t>Montáž obkladů vnitřních stěn z dlaždic keramických lepených flexibilním lepidlem maloformátových hladkých přes 22 do 25 ks/m2</t>
  </si>
  <si>
    <t>625804414</t>
  </si>
  <si>
    <t>605</t>
  </si>
  <si>
    <t>781477111</t>
  </si>
  <si>
    <t>Montáž obkladů vnitřních stěn z dlaždic keramických Příplatek k cenám za plochu do 10 m2 jednotlivě</t>
  </si>
  <si>
    <t>1104592073</t>
  </si>
  <si>
    <t>606</t>
  </si>
  <si>
    <t>781477114</t>
  </si>
  <si>
    <t>Montáž obkladů vnitřních stěn z dlaždic keramických Příplatek k cenám za dvousložkový spárovací tmel</t>
  </si>
  <si>
    <t>-1436067514</t>
  </si>
  <si>
    <t>607</t>
  </si>
  <si>
    <t>781491011</t>
  </si>
  <si>
    <t>Montáž zrcadel lepených silikonovým tmelem na podkladní omítku, plochy do 1 m2</t>
  </si>
  <si>
    <t>-1545131298</t>
  </si>
  <si>
    <t>608</t>
  </si>
  <si>
    <t>63465122</t>
  </si>
  <si>
    <t>zrcadlo nemontované čiré tl 3mm max rozměr 3210x2250mm</t>
  </si>
  <si>
    <t>1179620924</t>
  </si>
  <si>
    <t>609</t>
  </si>
  <si>
    <t>781494111</t>
  </si>
  <si>
    <t>Obklad - dokončující práce profily ukončovací lepené flexibilním lepidlem rohové</t>
  </si>
  <si>
    <t>1605931462</t>
  </si>
  <si>
    <t>610</t>
  </si>
  <si>
    <t>781494311</t>
  </si>
  <si>
    <t>Obklad - dokončující práce profily ukončovací lepené flexibilním lepidlem dilatační</t>
  </si>
  <si>
    <t>-1633392527</t>
  </si>
  <si>
    <t>611</t>
  </si>
  <si>
    <t>781494511</t>
  </si>
  <si>
    <t>Obklad - dokončující práce profily ukončovací lepené flexibilním lepidlem ukončovací</t>
  </si>
  <si>
    <t>1602778936</t>
  </si>
  <si>
    <t>612</t>
  </si>
  <si>
    <t>781495115</t>
  </si>
  <si>
    <t>Obklad - dokončující práce ostatní práce spárování silikonem</t>
  </si>
  <si>
    <t>456716556</t>
  </si>
  <si>
    <t>613</t>
  </si>
  <si>
    <t>781495185</t>
  </si>
  <si>
    <t>Obklad - dokončující práce pracnější řezání obkladaček rovné</t>
  </si>
  <si>
    <t>949389193</t>
  </si>
  <si>
    <t>614</t>
  </si>
  <si>
    <t>781495211</t>
  </si>
  <si>
    <t>Čištění vnitřních ploch po provedení obkladu stěn chemickými prostředky</t>
  </si>
  <si>
    <t>357878229</t>
  </si>
  <si>
    <t>615</t>
  </si>
  <si>
    <t>998781101</t>
  </si>
  <si>
    <t>Přesun hmot pro obklady keramické stanovený z hmotnosti přesunovaného materiálu vodorovná dopravní vzdálenost do 50 m v objektech výšky do 6 m</t>
  </si>
  <si>
    <t>699082075</t>
  </si>
  <si>
    <t>616</t>
  </si>
  <si>
    <t>998781102</t>
  </si>
  <si>
    <t>Přesun hmot pro obklady keramické stanovený z hmotnosti přesunovaného materiálu vodorovná dopravní vzdálenost do 50 m v objektech výšky přes 6 do 12 m</t>
  </si>
  <si>
    <t>-502514241</t>
  </si>
  <si>
    <t>783</t>
  </si>
  <si>
    <t>Dokončovací práce - nátěry</t>
  </si>
  <si>
    <t>617</t>
  </si>
  <si>
    <t>783201403</t>
  </si>
  <si>
    <t>Příprava podkladu tesařských konstrukcí před provedením nátěru oprášení</t>
  </si>
  <si>
    <t>2019119372</t>
  </si>
  <si>
    <t>618</t>
  </si>
  <si>
    <t>783213021</t>
  </si>
  <si>
    <t>Napouštěcí nátěr tesařských prvků proti dřevokazným houbám, hmyzu a plísním nezabudovaných do konstrukce dvojnásobný syntetický</t>
  </si>
  <si>
    <t>255267816</t>
  </si>
  <si>
    <t>619</t>
  </si>
  <si>
    <t>783306811</t>
  </si>
  <si>
    <t>Odstranění nátěrů ze zámečnických konstrukcí oškrábáním</t>
  </si>
  <si>
    <t>728859250</t>
  </si>
  <si>
    <t>620</t>
  </si>
  <si>
    <t>783314201</t>
  </si>
  <si>
    <t>Základní antikorozní nátěr zámečnických konstrukcí jednonásobný syntetický standardní</t>
  </si>
  <si>
    <t>-715715116</t>
  </si>
  <si>
    <t>621</t>
  </si>
  <si>
    <t>783315101</t>
  </si>
  <si>
    <t>Mezinátěr zámečnických konstrukcí jednonásobný syntetický standardní</t>
  </si>
  <si>
    <t>-2020376600</t>
  </si>
  <si>
    <t>622</t>
  </si>
  <si>
    <t>783317101</t>
  </si>
  <si>
    <t>Krycí nátěr (email) zámečnických konstrukcí jednonásobný syntetický standardní</t>
  </si>
  <si>
    <t>218844768</t>
  </si>
  <si>
    <t>623</t>
  </si>
  <si>
    <t>783801401</t>
  </si>
  <si>
    <t>Příprava podkladu omítek před provedením nátěru ometení</t>
  </si>
  <si>
    <t>1977050818</t>
  </si>
  <si>
    <t>624</t>
  </si>
  <si>
    <t>783823163</t>
  </si>
  <si>
    <t>Penetrační nátěr omítek hladkých omítek hladkých, zrnitých tenkovrstvých nebo štukových stupně členitosti 3 silikátový</t>
  </si>
  <si>
    <t>7094547</t>
  </si>
  <si>
    <t>625</t>
  </si>
  <si>
    <t>783827143</t>
  </si>
  <si>
    <t>Krycí (ochranný ) nátěr omítek jednonásobný hladkých omítek hladkých, zrnitých tenkovrstvých nebo štukových stupně členitosti 3 silikátový</t>
  </si>
  <si>
    <t>-156233568</t>
  </si>
  <si>
    <t>784</t>
  </si>
  <si>
    <t>Dokončovací práce - malby a tapety</t>
  </si>
  <si>
    <t>626</t>
  </si>
  <si>
    <t>784121001</t>
  </si>
  <si>
    <t>Oškrabání malby v místnostech výšky do 3,80 m</t>
  </si>
  <si>
    <t>-1397628882</t>
  </si>
  <si>
    <t>627</t>
  </si>
  <si>
    <t>784161501</t>
  </si>
  <si>
    <t>Celoplošné vyrovnání podkladu disperzní stěrkou, tloušťky do 3 mm vyhlazením v místnostech výšky do 3,80 m</t>
  </si>
  <si>
    <t>1682999680</t>
  </si>
  <si>
    <t>628</t>
  </si>
  <si>
    <t>784171101</t>
  </si>
  <si>
    <t>Zakrytí nemalovaných ploch včetně pozdějšího odkrytí podlah</t>
  </si>
  <si>
    <t>-176829402</t>
  </si>
  <si>
    <t>629</t>
  </si>
  <si>
    <t>784181001</t>
  </si>
  <si>
    <t>Pačokování jednonásobné v místnostech výšky do 3,80 m</t>
  </si>
  <si>
    <t>1293553069</t>
  </si>
  <si>
    <t>630</t>
  </si>
  <si>
    <t>784181101</t>
  </si>
  <si>
    <t>Penetrace podkladu jednonásobná základní akrylátová v místnostech výšky do 3,80 m</t>
  </si>
  <si>
    <t>1934370878</t>
  </si>
  <si>
    <t>631</t>
  </si>
  <si>
    <t>784211101</t>
  </si>
  <si>
    <t>Malby z malířských směsí otěruvzdorných za mokra dvojnásobné, bílé za mokra otěruvzdorné výborně v místnostech výšky do 3,80 m</t>
  </si>
  <si>
    <t>927754958</t>
  </si>
  <si>
    <t>632</t>
  </si>
  <si>
    <t>784211151</t>
  </si>
  <si>
    <t>Malby z malířských směsí otěruvzdorných za mokra Příplatek k cenám dvojnásobných maleb za provádění barevné malby tónované tónovacími přípravky</t>
  </si>
  <si>
    <t>-1776082537</t>
  </si>
  <si>
    <t>786</t>
  </si>
  <si>
    <t>Dokončovací práce - čalounické úpravy</t>
  </si>
  <si>
    <t>633</t>
  </si>
  <si>
    <t>786624111</t>
  </si>
  <si>
    <t>Montáž zastiňujících žaluzií lamelových do oken zdvojených otevíravých, sklápěcích nebo vyklápěcích dřevěných</t>
  </si>
  <si>
    <t>-1449716741</t>
  </si>
  <si>
    <t>634</t>
  </si>
  <si>
    <t>61140994</t>
  </si>
  <si>
    <t>žaluzie vnitřní lamelová manuálně ovládaná střešních oken rozměru do 114x118cm</t>
  </si>
  <si>
    <t>-354558420</t>
  </si>
  <si>
    <t>635</t>
  </si>
  <si>
    <t>998786101</t>
  </si>
  <si>
    <t>Přesun hmot pro čalounické úpravy stanovený z hmotnosti přesunovaného materiálu vodorovná dopravní vzdálenost do 50 m v objektech výšky (hloubky) do 6 m</t>
  </si>
  <si>
    <t>-1816993978</t>
  </si>
  <si>
    <t>636</t>
  </si>
  <si>
    <t>998786102</t>
  </si>
  <si>
    <t>Přesun hmot pro čalounické úpravy stanovený z hmotnosti přesunovaného materiálu vodorovná dopravní vzdálenost do 50 m v objektech výšky (hloubky) přes 6 do 12 m</t>
  </si>
  <si>
    <t>211646038</t>
  </si>
  <si>
    <t>787</t>
  </si>
  <si>
    <t>Dokončovací práce - zasklívání</t>
  </si>
  <si>
    <t>637</t>
  </si>
  <si>
    <t>787616341</t>
  </si>
  <si>
    <t>Zasklívání oken a dveří deskami plochými plnými sklem plochým izolačním dvojsklem s podtmelením na lišty, s oboustranným uzavřením drážky trvale pružným tmelem, plochy přes 1 do 2 m2, tl. 2 x 4 mm</t>
  </si>
  <si>
    <t>-1618406350</t>
  </si>
  <si>
    <t>638</t>
  </si>
  <si>
    <t>998787101</t>
  </si>
  <si>
    <t>Přesun hmot pro zasklívání stanovený z hmotnosti přesunovaného materiálu vodorovná dopravní vzdálenost do 50 m v objektech výšky do 6 m</t>
  </si>
  <si>
    <t>399452417</t>
  </si>
  <si>
    <t>639</t>
  </si>
  <si>
    <t>998787102</t>
  </si>
  <si>
    <t>Přesun hmot pro zasklívání stanovený z hmotnosti přesunovaného materiálu vodorovná dopravní vzdálenost do 50 m v objektech výšky přes 6 do 12 m</t>
  </si>
  <si>
    <t>1724808566</t>
  </si>
  <si>
    <t>789</t>
  </si>
  <si>
    <t>Povrchové úpravy ocelových konstrukcí a technologických zařízení</t>
  </si>
  <si>
    <t>640</t>
  </si>
  <si>
    <t>789421532</t>
  </si>
  <si>
    <t>Žárové stříkání ocelových konstrukcí slitinou zinacor ZnAl, tloušťky 100 μm, třídy II</t>
  </si>
  <si>
    <t>-1876159831</t>
  </si>
  <si>
    <t>641</t>
  </si>
  <si>
    <t>789421533</t>
  </si>
  <si>
    <t>Žárové stříkání ocelových konstrukcí slitinou zinacor ZnAl, tloušťky 100 μm, třídy III</t>
  </si>
  <si>
    <t>-1776678204</t>
  </si>
  <si>
    <t>Práce a dodávky M</t>
  </si>
  <si>
    <t>58-M</t>
  </si>
  <si>
    <t>Revize vyhrazených technických zařízení</t>
  </si>
  <si>
    <t>642</t>
  </si>
  <si>
    <t>580101001</t>
  </si>
  <si>
    <t>Rozvodná zařízení kontrola stavu přípojkové skříně do 63 A</t>
  </si>
  <si>
    <t>-375133404</t>
  </si>
  <si>
    <t>643</t>
  </si>
  <si>
    <t>580101002</t>
  </si>
  <si>
    <t>Rozvodná zařízení kontrola stavu rozvaděče rámového, panelového, skříňového nebo pultového do 10 přístrojů</t>
  </si>
  <si>
    <t>pole</t>
  </si>
  <si>
    <t>1502350397</t>
  </si>
  <si>
    <t>644</t>
  </si>
  <si>
    <t>580101003</t>
  </si>
  <si>
    <t>Rozvodná zařízení kontrola stavu rozvaděče rámového, panelového, skříňového nebo pultového přes 10 do 30 přístrojů</t>
  </si>
  <si>
    <t>-1059652936</t>
  </si>
  <si>
    <t>645</t>
  </si>
  <si>
    <t>580101005</t>
  </si>
  <si>
    <t>Rozvodná zařízení kontrola stavu rozvodu přípojnicového systému nebo rozvaděče zapouzdřeného</t>
  </si>
  <si>
    <t>674059569</t>
  </si>
  <si>
    <t>646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</si>
  <si>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</si>
  <si>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</si>
  <si>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</si>
  <si>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-638141661</t>
  </si>
  <si>
    <t>647</t>
  </si>
  <si>
    <t>580104001</t>
  </si>
  <si>
    <t>Elektrické spotřebiče dle ČSN 33 1500 kontrola stavu světelného spotřebiče pevně připojeného žárovkového, zářivkového nebo výbojkového v prostoru bezpečném</t>
  </si>
  <si>
    <t>1289021829</t>
  </si>
  <si>
    <t>648</t>
  </si>
  <si>
    <t>580104010</t>
  </si>
  <si>
    <t>Elektrické spotřebiče dle ČSN 33 1500 kontrola stavu tepelného spotřebiče přímotopného pevně připojeného o výkonu do 10 kW v prostoru bezpečném</t>
  </si>
  <si>
    <t>-276177096</t>
  </si>
  <si>
    <t>649</t>
  </si>
  <si>
    <t>580104030</t>
  </si>
  <si>
    <t>Elektrické spotřebiče dle ČSN 33 1500 kontrola stavu indukčního motoru pevně připojeného o výkonu do 5 kW v prostoru bezpečném</t>
  </si>
  <si>
    <t>1514395449</t>
  </si>
  <si>
    <t>650</t>
  </si>
  <si>
    <t>580105001</t>
  </si>
  <si>
    <t>Hromosvody kontrola stavu ochrany před úderem blesku tyčového hromosvodu běžného objektu</t>
  </si>
  <si>
    <t>svod</t>
  </si>
  <si>
    <t>1736500115</t>
  </si>
  <si>
    <t>651</t>
  </si>
  <si>
    <t>580106001</t>
  </si>
  <si>
    <t>Měření při revizích izolačních odporů na přívodu do přípojkové skříně, rozvaděče nebo rozvodnice</t>
  </si>
  <si>
    <t>měření</t>
  </si>
  <si>
    <t>1967516906</t>
  </si>
  <si>
    <t>652</t>
  </si>
  <si>
    <t>580106002</t>
  </si>
  <si>
    <t>Měření při revizích izolačních odporů okruhu celého rozvaděče nebo rozvodnice</t>
  </si>
  <si>
    <t>-181040468</t>
  </si>
  <si>
    <t>653</t>
  </si>
  <si>
    <t>580106004</t>
  </si>
  <si>
    <t>Měření při revizích izolačních odporů jednofázového nebo třífázového okruhu rozvaděče nebo rozvodnice do 5 vývodů</t>
  </si>
  <si>
    <t>-1531870785</t>
  </si>
  <si>
    <t>654</t>
  </si>
  <si>
    <t>580106009</t>
  </si>
  <si>
    <t>Měření při revizích impedance ochranné smyčky na rozvodném zařízení, spotřebičích nebo přístrojích</t>
  </si>
  <si>
    <t>-844842820</t>
  </si>
  <si>
    <t>655</t>
  </si>
  <si>
    <t>580106011</t>
  </si>
  <si>
    <t>Měření při revizích zemního přechodového odporu celkového nebo ochranného vodiče</t>
  </si>
  <si>
    <t>56995572</t>
  </si>
  <si>
    <t>656</t>
  </si>
  <si>
    <t>580106012</t>
  </si>
  <si>
    <t>Měření při revizích přechodového odporu ochranného spojení nebo pospojování</t>
  </si>
  <si>
    <t>1245783642</t>
  </si>
  <si>
    <t>657</t>
  </si>
  <si>
    <t>580106013</t>
  </si>
  <si>
    <t>Měření při revizích měření, zkoušení a prověření ochrany chráničem napěťovým nebo proudovým</t>
  </si>
  <si>
    <t>-1765996178</t>
  </si>
  <si>
    <t>658</t>
  </si>
  <si>
    <t>580106016</t>
  </si>
  <si>
    <t>Měření při revizích měření základních elektrických veličin (U, I, P, A, cos)</t>
  </si>
  <si>
    <t>-1418506019</t>
  </si>
  <si>
    <t>659</t>
  </si>
  <si>
    <t>580106022</t>
  </si>
  <si>
    <t>Měření při revizích měření unikajícího proudu</t>
  </si>
  <si>
    <t>-555376242</t>
  </si>
  <si>
    <t>660</t>
  </si>
  <si>
    <t>580107001</t>
  </si>
  <si>
    <t>Pomocné práce při revizích vypnutí vedení, přezkoušení vypnutého stavu, označení tabulkou a opětné zapnutí</t>
  </si>
  <si>
    <t>1569099735</t>
  </si>
  <si>
    <t>661</t>
  </si>
  <si>
    <t>580107004</t>
  </si>
  <si>
    <t>Pomocné práce při revizích demontáž a opětná montáž krytu rozvaděče nebo rozvodnice</t>
  </si>
  <si>
    <t>-1366191061</t>
  </si>
  <si>
    <t>662</t>
  </si>
  <si>
    <t>580107008</t>
  </si>
  <si>
    <t>Pomocné práce při revizích demontáž a opětná montáž krytu krytu elektrického přístroje, spotřebiče nebo instalační krabice</t>
  </si>
  <si>
    <t>-1789333684</t>
  </si>
  <si>
    <t>663</t>
  </si>
  <si>
    <t>580506004</t>
  </si>
  <si>
    <t>Domovní plynovody vyhledání rozvodu plynu bez dokumentace plynovodu délky do 20 m</t>
  </si>
  <si>
    <t>úsek</t>
  </si>
  <si>
    <t>-1728498531</t>
  </si>
  <si>
    <t>664</t>
  </si>
  <si>
    <t>580506005</t>
  </si>
  <si>
    <t>Domovní plynovody vyhledání rozvodu plynu bez dokumentace plynovodu délky přes 20 do 50 m</t>
  </si>
  <si>
    <t>1160624785</t>
  </si>
  <si>
    <t>665</t>
  </si>
  <si>
    <t>580506006</t>
  </si>
  <si>
    <t>Domovní plynovody vyhledání rozvodu plynu bez dokumentace plynovodu délky za každých dalších i započatých 20 m přes 50 m</t>
  </si>
  <si>
    <t>1394654632</t>
  </si>
  <si>
    <t>666</t>
  </si>
  <si>
    <t>580506007</t>
  </si>
  <si>
    <t>Domovní plynovody kontrola stavu domácího plynovodu, délky do 20 m</t>
  </si>
  <si>
    <t>1180276179</t>
  </si>
  <si>
    <t>667</t>
  </si>
  <si>
    <t>580506008</t>
  </si>
  <si>
    <t>Domovní plynovody kontrola stavu domácího plynovodu, délky přes 20 do 50 m</t>
  </si>
  <si>
    <t>1174551082</t>
  </si>
  <si>
    <t>668</t>
  </si>
  <si>
    <t>580506009</t>
  </si>
  <si>
    <t>Domovní plynovody kontrola stavu domácího plynovodu, délky za každých dalších i započatých 20 m přes 50 m</t>
  </si>
  <si>
    <t>576378534</t>
  </si>
  <si>
    <t>669</t>
  </si>
  <si>
    <t>580506010</t>
  </si>
  <si>
    <t>Domovní plynovody kontrola umístění a funkce hlavního uzávěru kuželového nebo kulového</t>
  </si>
  <si>
    <t>878909201</t>
  </si>
  <si>
    <t>670</t>
  </si>
  <si>
    <t>580506015</t>
  </si>
  <si>
    <t>Domovní plynovody kontrola umístění, funkce a těsnosti plynoměru do 10 m3/h</t>
  </si>
  <si>
    <t>-1651012666</t>
  </si>
  <si>
    <t>671</t>
  </si>
  <si>
    <t>580506020</t>
  </si>
  <si>
    <t>Domovní plynovody kontrola těsnosti spoje detekčním přístrojem</t>
  </si>
  <si>
    <t>-146913380</t>
  </si>
  <si>
    <t>672</t>
  </si>
  <si>
    <t>580507002</t>
  </si>
  <si>
    <t>Lokální spotřebiče plynové vařiče a sporáky - kategorie A kontrola správného hoření hořáku a stability plamene vařidlového hořáku</t>
  </si>
  <si>
    <t>2057575101</t>
  </si>
  <si>
    <t>673</t>
  </si>
  <si>
    <t>580507003</t>
  </si>
  <si>
    <t>Lokální spotřebiče plynové vařiče a sporáky - kategorie A kontrola správného hoření hořáku a stability plamene plynové trouby</t>
  </si>
  <si>
    <t>-304497328</t>
  </si>
  <si>
    <t>674</t>
  </si>
  <si>
    <t>580507005</t>
  </si>
  <si>
    <t>Lokální spotřebiče plynové vařiče a sporáky - kategorie A kontrola funkce regulačního prvku</t>
  </si>
  <si>
    <t>-84638109</t>
  </si>
  <si>
    <t>675</t>
  </si>
  <si>
    <t>580507008</t>
  </si>
  <si>
    <t>Lokální spotřebiče plynové vařiče a sporáky - kategorie A kontrola technického stavu spotřebiče</t>
  </si>
  <si>
    <t>645103443</t>
  </si>
  <si>
    <t>676</t>
  </si>
  <si>
    <t>580507015</t>
  </si>
  <si>
    <t>Lokální spotřebiče průtokové a zásobníkové ohřívače vody bez omezení objemu zásobníku - kategorie A kontrola provozního termostatu</t>
  </si>
  <si>
    <t>941915004</t>
  </si>
  <si>
    <t>677</t>
  </si>
  <si>
    <t>580507016</t>
  </si>
  <si>
    <t>Lokální spotřebiče průtokové a zásobníkové ohřívače vody bez omezení objemu zásobníku - kategorie A kontrola havarijního termostatu</t>
  </si>
  <si>
    <t>-183308634</t>
  </si>
  <si>
    <t>678</t>
  </si>
  <si>
    <t>580507017</t>
  </si>
  <si>
    <t>Lokální spotřebiče průtokové a zásobníkové ohřívače vody bez omezení objemu zásobníku - kategorie A kontrola napojení přívodu studené vody na ohřívač</t>
  </si>
  <si>
    <t>1432996673</t>
  </si>
  <si>
    <t>679</t>
  </si>
  <si>
    <t>580507018</t>
  </si>
  <si>
    <t>Lokální spotřebiče průtokové a zásobníkové ohřívače vody bez omezení objemu zásobníku - kategorie A kontrola technického stavu spotřebiče</t>
  </si>
  <si>
    <t>563656375</t>
  </si>
  <si>
    <t>680</t>
  </si>
  <si>
    <t>580507024</t>
  </si>
  <si>
    <t>Lokální spotřebiče plynová topidla napojená na komínové těleso a uzavřené spotřebiče kontrola odtahu uzavřeného topidla</t>
  </si>
  <si>
    <t>641286472</t>
  </si>
  <si>
    <t>HZS</t>
  </si>
  <si>
    <t>Hodinové zúčtovací sazby</t>
  </si>
  <si>
    <t>681</t>
  </si>
  <si>
    <t>HZS1212</t>
  </si>
  <si>
    <t>Hodinové zúčtovací sazby profesí HSV zemní a pomocné práce kopáč</t>
  </si>
  <si>
    <t>-1201761229</t>
  </si>
  <si>
    <t>682</t>
  </si>
  <si>
    <t>HZS1291</t>
  </si>
  <si>
    <t>Hodinové zúčtovací sazby profesí HSV zemní a pomocné práce pomocný stavební dělník</t>
  </si>
  <si>
    <t>933364628</t>
  </si>
  <si>
    <t>683</t>
  </si>
  <si>
    <t>HZS1301</t>
  </si>
  <si>
    <t>Hodinové zúčtovací sazby profesí HSV provádění konstrukcí zedník</t>
  </si>
  <si>
    <t>1777406844</t>
  </si>
  <si>
    <t>684</t>
  </si>
  <si>
    <t>HZS2111</t>
  </si>
  <si>
    <t>Hodinové zúčtovací sazby profesí PSV provádění stavebních konstrukcí tesař</t>
  </si>
  <si>
    <t>-1011265198</t>
  </si>
  <si>
    <t>685</t>
  </si>
  <si>
    <t>HZS2121</t>
  </si>
  <si>
    <t>Hodinové zúčtovací sazby profesí PSV provádění stavebních konstrukcí truhlář</t>
  </si>
  <si>
    <t>21759002</t>
  </si>
  <si>
    <t>686</t>
  </si>
  <si>
    <t>HZS2131</t>
  </si>
  <si>
    <t>Hodinové zúčtovací sazby profesí PSV provádění stavebních konstrukcí zámečník</t>
  </si>
  <si>
    <t>1950869069</t>
  </si>
  <si>
    <t>687</t>
  </si>
  <si>
    <t>HZS2151</t>
  </si>
  <si>
    <t>Hodinové zúčtovací sazby profesí PSV provádění stavebních konstrukcí klempíř</t>
  </si>
  <si>
    <t>2000417703</t>
  </si>
  <si>
    <t>688</t>
  </si>
  <si>
    <t>HZS2161</t>
  </si>
  <si>
    <t>Hodinové zúčtovací sazby profesí PSV provádění stavebních konstrukcí izolatér</t>
  </si>
  <si>
    <t>468395037</t>
  </si>
  <si>
    <t>689</t>
  </si>
  <si>
    <t>HZS2171</t>
  </si>
  <si>
    <t>Hodinové zúčtovací sazby profesí PSV provádění stavebních konstrukcí sádrokartonář</t>
  </si>
  <si>
    <t>-1468402391</t>
  </si>
  <si>
    <t>690</t>
  </si>
  <si>
    <t>HZS2211</t>
  </si>
  <si>
    <t>Hodinové zúčtovací sazby profesí PSV provádění stavebních instalací instalatér/topenář</t>
  </si>
  <si>
    <t>-367437696</t>
  </si>
  <si>
    <t>691</t>
  </si>
  <si>
    <t>HZS2311</t>
  </si>
  <si>
    <t>Hodinové zúčtovací sazby profesí PSV úpravy povrchů a podlahy malíř, natěrač, lakýrník</t>
  </si>
  <si>
    <t>1872442408</t>
  </si>
  <si>
    <t>692</t>
  </si>
  <si>
    <t>HZS2331</t>
  </si>
  <si>
    <t>Hodinové zúčtovací sazby profesí PSV úpravy povrchů a podlahy podlahář</t>
  </si>
  <si>
    <t>-1442469158</t>
  </si>
  <si>
    <t>693</t>
  </si>
  <si>
    <t>HZS3241</t>
  </si>
  <si>
    <t>Hodinové zúčtovací sazby montáží technologických zařízení na stavebních objektech montér výtahář</t>
  </si>
  <si>
    <t>1771473920</t>
  </si>
  <si>
    <t>694</t>
  </si>
  <si>
    <t>HZS2221</t>
  </si>
  <si>
    <t>Hodinové zúčtovací sazby profesí PSV provádění stavebních instalací elektrikář</t>
  </si>
  <si>
    <t>-376691470</t>
  </si>
  <si>
    <t>695</t>
  </si>
  <si>
    <t>HZS4211</t>
  </si>
  <si>
    <t>Hodinové zúčtovací sazby ostatních profesí revizní a kontrolní činnost revizní technik</t>
  </si>
  <si>
    <t>-198897767</t>
  </si>
  <si>
    <t>696</t>
  </si>
  <si>
    <t>HZS4221</t>
  </si>
  <si>
    <t>Hodinové zúčtovací sazby ostatních profesí revizní a kontrolní činnost geodet</t>
  </si>
  <si>
    <t>-831029813</t>
  </si>
  <si>
    <t>697</t>
  </si>
  <si>
    <t>HZS4231</t>
  </si>
  <si>
    <t>Hodinové zúčtovací sazby ostatních profesí revizní a kontrolní činnost technik</t>
  </si>
  <si>
    <t>-1068357793</t>
  </si>
  <si>
    <t>698</t>
  </si>
  <si>
    <t>HZS4232</t>
  </si>
  <si>
    <t>Hodinové zúčtovací sazby ostatních profesí revizní a kontrolní činnost technik odborný</t>
  </si>
  <si>
    <t>-482476782</t>
  </si>
  <si>
    <t>OST</t>
  </si>
  <si>
    <t>Ostatní</t>
  </si>
  <si>
    <t>699</t>
  </si>
  <si>
    <t>Kalkulace OST-001</t>
  </si>
  <si>
    <t>Výměna elektrického sporáku (demontáž vč.likvidace+montáž a dodávka nového sporáku ve standardním provedení)</t>
  </si>
  <si>
    <t>-1274858908</t>
  </si>
  <si>
    <t>700</t>
  </si>
  <si>
    <t>Kalkulace OST-002</t>
  </si>
  <si>
    <t>Provedení desinsekce/desinfekce/deratizace bytové jednotky velikosti do 100m2</t>
  </si>
  <si>
    <t>1624693472</t>
  </si>
  <si>
    <t>701</t>
  </si>
  <si>
    <t>Kalkulace OST-003</t>
  </si>
  <si>
    <t>Likvidace odpadní vody a kalů sacím vozem vč.likvidace na ČOV</t>
  </si>
  <si>
    <t>-672379303</t>
  </si>
  <si>
    <t>702</t>
  </si>
  <si>
    <t>Kalkulace OST-004</t>
  </si>
  <si>
    <t>Dodávka a montáž plynového topidla typu GAMAT o výkonu 4,6kW s odtahem spalin přes zeď vč.systémového příslušenství a demontáž starého topidla</t>
  </si>
  <si>
    <t>-1559339638</t>
  </si>
  <si>
    <t>703</t>
  </si>
  <si>
    <t>-1951124644</t>
  </si>
  <si>
    <t>704</t>
  </si>
  <si>
    <t>1252481</t>
  </si>
  <si>
    <t>sporáková kombinace 16A 3P 400V /503U/ J</t>
  </si>
  <si>
    <t>-1381965131</t>
  </si>
  <si>
    <t>705</t>
  </si>
  <si>
    <t>34821275</t>
  </si>
  <si>
    <t>svítidlo bytové žárovkové IP42, max. 60W E27</t>
  </si>
  <si>
    <t>420919934</t>
  </si>
  <si>
    <t>706</t>
  </si>
  <si>
    <t>1161947</t>
  </si>
  <si>
    <t>nouzové svítidlo 9W/3H 2G7</t>
  </si>
  <si>
    <t>-2128654333</t>
  </si>
  <si>
    <t>707</t>
  </si>
  <si>
    <t>1212459</t>
  </si>
  <si>
    <t>vařič elektrický 2-plotýnkový bez víka</t>
  </si>
  <si>
    <t>-913599382</t>
  </si>
  <si>
    <t>708</t>
  </si>
  <si>
    <t>1237672</t>
  </si>
  <si>
    <t>audiotelefon SPRINT L2 BEZ 344242</t>
  </si>
  <si>
    <t>-1447272180</t>
  </si>
  <si>
    <t>709</t>
  </si>
  <si>
    <t>55190001</t>
  </si>
  <si>
    <t>flexi hadice ohebná sanitární D 9x13mm FF 3/8" 500mm</t>
  </si>
  <si>
    <t>1409664204</t>
  </si>
  <si>
    <t>710</t>
  </si>
  <si>
    <t>55167394</t>
  </si>
  <si>
    <t>sedátko klozetové duroplastové bílé antibakteriální</t>
  </si>
  <si>
    <t>-318568689</t>
  </si>
  <si>
    <t>Mat/OST-001</t>
  </si>
  <si>
    <t>nerezové okénko kolumbária uzamykatelné rozměru 370/370mm vč.kotevních prvků</t>
  </si>
  <si>
    <t>-2066837408</t>
  </si>
  <si>
    <t>VRN</t>
  </si>
  <si>
    <t>Vedlejší rozpočtové náklady</t>
  </si>
  <si>
    <t>030001000</t>
  </si>
  <si>
    <t>Základní rozdělení průvodních činností a nákladů zařízení staveniště</t>
  </si>
  <si>
    <t>%</t>
  </si>
  <si>
    <t>1024</t>
  </si>
  <si>
    <t>-138011381</t>
  </si>
  <si>
    <t>061002000</t>
  </si>
  <si>
    <t>Hlavní tituly průvodních činností a nákladů územní vlivy vliv klimatických podmínek</t>
  </si>
  <si>
    <t>-1495667384</t>
  </si>
  <si>
    <t>714</t>
  </si>
  <si>
    <t>062002000</t>
  </si>
  <si>
    <t>Hlavní tituly průvodních činností a nákladů územní vlivy ztížené dopravní podmínky</t>
  </si>
  <si>
    <t>2108664943</t>
  </si>
  <si>
    <t>715</t>
  </si>
  <si>
    <t>063103000</t>
  </si>
  <si>
    <t>Územní vlivy práce na těžce přístupných místech práce v podzemí</t>
  </si>
  <si>
    <t>1511115934</t>
  </si>
  <si>
    <t>716</t>
  </si>
  <si>
    <t>063303000</t>
  </si>
  <si>
    <t>Územní vlivy práce na těžce přístupných místech potápěčské práce práce ve výškách, v hloubkách</t>
  </si>
  <si>
    <t>228920651</t>
  </si>
  <si>
    <t>717</t>
  </si>
  <si>
    <t>063403000</t>
  </si>
  <si>
    <t>Územní vlivy práce na těžce přístupných místech potápěčské práce práce bez pevné pracovní podlahy</t>
  </si>
  <si>
    <t>-263928918</t>
  </si>
  <si>
    <t>718</t>
  </si>
  <si>
    <t>063503000</t>
  </si>
  <si>
    <t>Územní vlivy práce na těžce přístupných místech potápěčské práce práce ve stísněném prostoru</t>
  </si>
  <si>
    <t>-1145142779</t>
  </si>
  <si>
    <t>719</t>
  </si>
  <si>
    <t>064103000</t>
  </si>
  <si>
    <t>Územní vlivy práce na těžce přístupných místech práce ve zdraví škodlivém prostředí práce ve škodlivém prostředí</t>
  </si>
  <si>
    <t>-1473307540</t>
  </si>
  <si>
    <t>720</t>
  </si>
  <si>
    <t>064203000</t>
  </si>
  <si>
    <t>Územní vlivy práce na těžce přístupných místech práce ve zdraví škodlivém prostředí práce se škodlivými materiály</t>
  </si>
  <si>
    <t>-1894362710</t>
  </si>
  <si>
    <t>065002000</t>
  </si>
  <si>
    <t>Hlavní tituly průvodních činností a nákladů územní vlivy mimostaveništní doprava materiálů a výrobků</t>
  </si>
  <si>
    <t>475481102</t>
  </si>
  <si>
    <t>071103000</t>
  </si>
  <si>
    <t>Provozní vlivy provoz investora, třetích osob provoz investora</t>
  </si>
  <si>
    <t>-1796455291</t>
  </si>
  <si>
    <t>723</t>
  </si>
  <si>
    <t>071203000</t>
  </si>
  <si>
    <t>Provozní vlivy provoz investora, třetích osob provoz dalšího subjektu</t>
  </si>
  <si>
    <t>-253256364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</si>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</sst>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37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EKS-028/2020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Údržba a opravy budov v majetku Statutárního města Teplice 2021-2022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Teplice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29. 4. 2020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Teplice, Nám. Svobody 2/2,Teplice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40.0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>Zbyněk Jarolím-STAVINVEST, J.Hory 1639/17, Teplice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74</v>
      </c>
      <c r="BT54" s="107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37.5" customHeight="1">
      <c r="A55" s="108" t="s">
        <v>78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'EKS-028-2020 - Údržba a o...'!J28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79</v>
      </c>
      <c r="AR55" s="115"/>
      <c r="AS55" s="116">
        <v>0</v>
      </c>
      <c r="AT55" s="117">
        <f>ROUND(SUM(AV55:AW55),2)</f>
        <v>0</v>
      </c>
      <c r="AU55" s="118">
        <f>'EKS-028-2020 - Údržba a o...'!P121</f>
        <v>0</v>
      </c>
      <c r="AV55" s="117">
        <f>'EKS-028-2020 - Údržba a o...'!J31</f>
        <v>0</v>
      </c>
      <c r="AW55" s="117">
        <f>'EKS-028-2020 - Údržba a o...'!J32</f>
        <v>0</v>
      </c>
      <c r="AX55" s="117">
        <f>'EKS-028-2020 - Údržba a o...'!J33</f>
        <v>0</v>
      </c>
      <c r="AY55" s="117">
        <f>'EKS-028-2020 - Údržba a o...'!J34</f>
        <v>0</v>
      </c>
      <c r="AZ55" s="117">
        <f>'EKS-028-2020 - Údržba a o...'!F31</f>
        <v>0</v>
      </c>
      <c r="BA55" s="117">
        <f>'EKS-028-2020 - Údržba a o...'!F32</f>
        <v>0</v>
      </c>
      <c r="BB55" s="117">
        <f>'EKS-028-2020 - Údržba a o...'!F33</f>
        <v>0</v>
      </c>
      <c r="BC55" s="117">
        <f>'EKS-028-2020 - Údržba a o...'!F34</f>
        <v>0</v>
      </c>
      <c r="BD55" s="119">
        <f>'EKS-028-2020 - Údržba a o...'!F35</f>
        <v>0</v>
      </c>
      <c r="BE55" s="7"/>
      <c r="BT55" s="120" t="s">
        <v>80</v>
      </c>
      <c r="BU55" s="120" t="s">
        <v>81</v>
      </c>
      <c r="BV55" s="120" t="s">
        <v>76</v>
      </c>
      <c r="BW55" s="120" t="s">
        <v>5</v>
      </c>
      <c r="BX55" s="120" t="s">
        <v>77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HFJ8JHEVsbHF5ihUWJBwLn0r92Z56nHDC5Y+DYRZXn9SOTx4JRBBrkpDI5SZvtS3ww76m7ewTZ5Jo/1TUbzk5Q==" hashValue="ZBAWdZQhHHZaVGuhckomT/H8D/zpiJcjOvbynAcqkkmuIHhzvHkSIG4ErSUKsfyA8e+NAPmporzm1/L63UwI8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EKS-028-2020 - Údržba a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75</v>
      </c>
    </row>
    <row r="4" s="1" customFormat="1" ht="24.96" customHeight="1">
      <c r="B4" s="18"/>
      <c r="D4" s="123" t="s">
        <v>82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29. 4. 2020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">
        <v>27</v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">
        <v>28</v>
      </c>
      <c r="F13" s="36"/>
      <c r="G13" s="36"/>
      <c r="H13" s="36"/>
      <c r="I13" s="125" t="s">
        <v>29</v>
      </c>
      <c r="J13" s="128" t="s">
        <v>30</v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31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29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33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29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36</v>
      </c>
      <c r="E21" s="36"/>
      <c r="F21" s="36"/>
      <c r="G21" s="36"/>
      <c r="H21" s="36"/>
      <c r="I21" s="125" t="s">
        <v>26</v>
      </c>
      <c r="J21" s="128" t="s">
        <v>37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">
        <v>38</v>
      </c>
      <c r="F22" s="36"/>
      <c r="G22" s="36"/>
      <c r="H22" s="36"/>
      <c r="I22" s="125" t="s">
        <v>29</v>
      </c>
      <c r="J22" s="128" t="s">
        <v>19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39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40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41</v>
      </c>
      <c r="E28" s="36"/>
      <c r="F28" s="36"/>
      <c r="G28" s="36"/>
      <c r="H28" s="36"/>
      <c r="I28" s="36"/>
      <c r="J28" s="136">
        <f>ROUND(J121,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43</v>
      </c>
      <c r="G30" s="36"/>
      <c r="H30" s="36"/>
      <c r="I30" s="137" t="s">
        <v>42</v>
      </c>
      <c r="J30" s="137" t="s">
        <v>44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45</v>
      </c>
      <c r="E31" s="125" t="s">
        <v>46</v>
      </c>
      <c r="F31" s="139">
        <f>ROUND((SUM(BE121:BE892)),  2)</f>
        <v>0</v>
      </c>
      <c r="G31" s="36"/>
      <c r="H31" s="36"/>
      <c r="I31" s="140">
        <v>0.20999999999999999</v>
      </c>
      <c r="J31" s="139">
        <f>ROUND(((SUM(BE121:BE892))*I31),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47</v>
      </c>
      <c r="F32" s="139">
        <f>ROUND((SUM(BF121:BF892)),  2)</f>
        <v>0</v>
      </c>
      <c r="G32" s="36"/>
      <c r="H32" s="36"/>
      <c r="I32" s="140">
        <v>0.14999999999999999</v>
      </c>
      <c r="J32" s="139">
        <f>ROUND(((SUM(BF121:BF892))*I32),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48</v>
      </c>
      <c r="F33" s="139">
        <f>ROUND((SUM(BG121:BG892)),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49</v>
      </c>
      <c r="F34" s="139">
        <f>ROUND((SUM(BH121:BH892)),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50</v>
      </c>
      <c r="F35" s="139">
        <f>ROUND((SUM(BI121:BI892)),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51</v>
      </c>
      <c r="E37" s="143"/>
      <c r="F37" s="143"/>
      <c r="G37" s="144" t="s">
        <v>52</v>
      </c>
      <c r="H37" s="145" t="s">
        <v>53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83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Údržba a opravy budov v majetku Statutárního města Teplice 2021-2022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>Teplice</v>
      </c>
      <c r="G48" s="38"/>
      <c r="H48" s="38"/>
      <c r="I48" s="30" t="s">
        <v>23</v>
      </c>
      <c r="J48" s="70" t="str">
        <f>IF(J10="","",J10)</f>
        <v>29. 4. 2020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>Statutární město Teplice, Nám. Svobody 2/2,Teplice</v>
      </c>
      <c r="G50" s="38"/>
      <c r="H50" s="38"/>
      <c r="I50" s="30" t="s">
        <v>33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54.45" customHeight="1">
      <c r="A51" s="36"/>
      <c r="B51" s="37"/>
      <c r="C51" s="30" t="s">
        <v>31</v>
      </c>
      <c r="D51" s="38"/>
      <c r="E51" s="38"/>
      <c r="F51" s="25" t="str">
        <f>IF(E16="","",E16)</f>
        <v>Vyplň údaj</v>
      </c>
      <c r="G51" s="38"/>
      <c r="H51" s="38"/>
      <c r="I51" s="30" t="s">
        <v>36</v>
      </c>
      <c r="J51" s="34" t="str">
        <f>E22</f>
        <v>Zbyněk Jarolím-STAVINVEST, J.Hory 1639/17, Teplice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84</v>
      </c>
      <c r="D53" s="153"/>
      <c r="E53" s="153"/>
      <c r="F53" s="153"/>
      <c r="G53" s="153"/>
      <c r="H53" s="153"/>
      <c r="I53" s="153"/>
      <c r="J53" s="154" t="s">
        <v>85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73</v>
      </c>
      <c r="D55" s="38"/>
      <c r="E55" s="38"/>
      <c r="F55" s="38"/>
      <c r="G55" s="38"/>
      <c r="H55" s="38"/>
      <c r="I55" s="38"/>
      <c r="J55" s="100">
        <f>J121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86</v>
      </c>
    </row>
    <row r="56" s="9" customFormat="1" ht="24.96" customHeight="1">
      <c r="A56" s="9"/>
      <c r="B56" s="156"/>
      <c r="C56" s="157"/>
      <c r="D56" s="158" t="s">
        <v>87</v>
      </c>
      <c r="E56" s="159"/>
      <c r="F56" s="159"/>
      <c r="G56" s="159"/>
      <c r="H56" s="159"/>
      <c r="I56" s="159"/>
      <c r="J56" s="160">
        <f>J122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88</v>
      </c>
      <c r="E57" s="165"/>
      <c r="F57" s="165"/>
      <c r="G57" s="165"/>
      <c r="H57" s="165"/>
      <c r="I57" s="165"/>
      <c r="J57" s="166">
        <f>J123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2"/>
      <c r="C58" s="163"/>
      <c r="D58" s="164" t="s">
        <v>89</v>
      </c>
      <c r="E58" s="165"/>
      <c r="F58" s="165"/>
      <c r="G58" s="165"/>
      <c r="H58" s="165"/>
      <c r="I58" s="165"/>
      <c r="J58" s="166">
        <f>J150</f>
        <v>0</v>
      </c>
      <c r="K58" s="163"/>
      <c r="L58" s="16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2"/>
      <c r="C59" s="163"/>
      <c r="D59" s="164" t="s">
        <v>90</v>
      </c>
      <c r="E59" s="165"/>
      <c r="F59" s="165"/>
      <c r="G59" s="165"/>
      <c r="H59" s="165"/>
      <c r="I59" s="165"/>
      <c r="J59" s="166">
        <f>J158</f>
        <v>0</v>
      </c>
      <c r="K59" s="163"/>
      <c r="L59" s="16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J193</f>
        <v>0</v>
      </c>
      <c r="K60" s="163"/>
      <c r="L60" s="16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2"/>
      <c r="C61" s="163"/>
      <c r="D61" s="164" t="s">
        <v>92</v>
      </c>
      <c r="E61" s="165"/>
      <c r="F61" s="165"/>
      <c r="G61" s="165"/>
      <c r="H61" s="165"/>
      <c r="I61" s="165"/>
      <c r="J61" s="166">
        <f>J198</f>
        <v>0</v>
      </c>
      <c r="K61" s="163"/>
      <c r="L61" s="16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2"/>
      <c r="C62" s="163"/>
      <c r="D62" s="164" t="s">
        <v>93</v>
      </c>
      <c r="E62" s="165"/>
      <c r="F62" s="165"/>
      <c r="G62" s="165"/>
      <c r="H62" s="165"/>
      <c r="I62" s="165"/>
      <c r="J62" s="166">
        <f>J203</f>
        <v>0</v>
      </c>
      <c r="K62" s="163"/>
      <c r="L62" s="16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2"/>
      <c r="C63" s="163"/>
      <c r="D63" s="164" t="s">
        <v>94</v>
      </c>
      <c r="E63" s="165"/>
      <c r="F63" s="165"/>
      <c r="G63" s="165"/>
      <c r="H63" s="165"/>
      <c r="I63" s="165"/>
      <c r="J63" s="166">
        <f>J244</f>
        <v>0</v>
      </c>
      <c r="K63" s="163"/>
      <c r="L63" s="16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2"/>
      <c r="C64" s="163"/>
      <c r="D64" s="164" t="s">
        <v>95</v>
      </c>
      <c r="E64" s="165"/>
      <c r="F64" s="165"/>
      <c r="G64" s="165"/>
      <c r="H64" s="165"/>
      <c r="I64" s="165"/>
      <c r="J64" s="166">
        <f>J251</f>
        <v>0</v>
      </c>
      <c r="K64" s="163"/>
      <c r="L64" s="16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62"/>
      <c r="C65" s="163"/>
      <c r="D65" s="164" t="s">
        <v>96</v>
      </c>
      <c r="E65" s="165"/>
      <c r="F65" s="165"/>
      <c r="G65" s="165"/>
      <c r="H65" s="165"/>
      <c r="I65" s="165"/>
      <c r="J65" s="166">
        <f>J305</f>
        <v>0</v>
      </c>
      <c r="K65" s="163"/>
      <c r="L65" s="16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2"/>
      <c r="C66" s="163"/>
      <c r="D66" s="164" t="s">
        <v>97</v>
      </c>
      <c r="E66" s="165"/>
      <c r="F66" s="165"/>
      <c r="G66" s="165"/>
      <c r="H66" s="165"/>
      <c r="I66" s="165"/>
      <c r="J66" s="166">
        <f>J309</f>
        <v>0</v>
      </c>
      <c r="K66" s="163"/>
      <c r="L66" s="16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2"/>
      <c r="C67" s="163"/>
      <c r="D67" s="164" t="s">
        <v>98</v>
      </c>
      <c r="E67" s="165"/>
      <c r="F67" s="165"/>
      <c r="G67" s="165"/>
      <c r="H67" s="165"/>
      <c r="I67" s="165"/>
      <c r="J67" s="166">
        <f>J327</f>
        <v>0</v>
      </c>
      <c r="K67" s="163"/>
      <c r="L67" s="16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56"/>
      <c r="C68" s="157"/>
      <c r="D68" s="158" t="s">
        <v>99</v>
      </c>
      <c r="E68" s="159"/>
      <c r="F68" s="159"/>
      <c r="G68" s="159"/>
      <c r="H68" s="159"/>
      <c r="I68" s="159"/>
      <c r="J68" s="160">
        <f>J333</f>
        <v>0</v>
      </c>
      <c r="K68" s="157"/>
      <c r="L68" s="16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2"/>
      <c r="C69" s="163"/>
      <c r="D69" s="164" t="s">
        <v>100</v>
      </c>
      <c r="E69" s="165"/>
      <c r="F69" s="165"/>
      <c r="G69" s="165"/>
      <c r="H69" s="165"/>
      <c r="I69" s="165"/>
      <c r="J69" s="166">
        <f>J334</f>
        <v>0</v>
      </c>
      <c r="K69" s="163"/>
      <c r="L69" s="16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2"/>
      <c r="C70" s="163"/>
      <c r="D70" s="164" t="s">
        <v>101</v>
      </c>
      <c r="E70" s="165"/>
      <c r="F70" s="165"/>
      <c r="G70" s="165"/>
      <c r="H70" s="165"/>
      <c r="I70" s="165"/>
      <c r="J70" s="166">
        <f>J345</f>
        <v>0</v>
      </c>
      <c r="K70" s="163"/>
      <c r="L70" s="16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2"/>
      <c r="C71" s="163"/>
      <c r="D71" s="164" t="s">
        <v>102</v>
      </c>
      <c r="E71" s="165"/>
      <c r="F71" s="165"/>
      <c r="G71" s="165"/>
      <c r="H71" s="165"/>
      <c r="I71" s="165"/>
      <c r="J71" s="166">
        <f>J365</f>
        <v>0</v>
      </c>
      <c r="K71" s="163"/>
      <c r="L71" s="16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2"/>
      <c r="C72" s="163"/>
      <c r="D72" s="164" t="s">
        <v>103</v>
      </c>
      <c r="E72" s="165"/>
      <c r="F72" s="165"/>
      <c r="G72" s="165"/>
      <c r="H72" s="165"/>
      <c r="I72" s="165"/>
      <c r="J72" s="166">
        <f>J376</f>
        <v>0</v>
      </c>
      <c r="K72" s="163"/>
      <c r="L72" s="16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2"/>
      <c r="C73" s="163"/>
      <c r="D73" s="164" t="s">
        <v>104</v>
      </c>
      <c r="E73" s="165"/>
      <c r="F73" s="165"/>
      <c r="G73" s="165"/>
      <c r="H73" s="165"/>
      <c r="I73" s="165"/>
      <c r="J73" s="166">
        <f>J392</f>
        <v>0</v>
      </c>
      <c r="K73" s="163"/>
      <c r="L73" s="16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2"/>
      <c r="C74" s="163"/>
      <c r="D74" s="164" t="s">
        <v>105</v>
      </c>
      <c r="E74" s="165"/>
      <c r="F74" s="165"/>
      <c r="G74" s="165"/>
      <c r="H74" s="165"/>
      <c r="I74" s="165"/>
      <c r="J74" s="166">
        <f>J425</f>
        <v>0</v>
      </c>
      <c r="K74" s="163"/>
      <c r="L74" s="16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2"/>
      <c r="C75" s="163"/>
      <c r="D75" s="164" t="s">
        <v>106</v>
      </c>
      <c r="E75" s="165"/>
      <c r="F75" s="165"/>
      <c r="G75" s="165"/>
      <c r="H75" s="165"/>
      <c r="I75" s="165"/>
      <c r="J75" s="166">
        <f>J454</f>
        <v>0</v>
      </c>
      <c r="K75" s="163"/>
      <c r="L75" s="16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2"/>
      <c r="C76" s="163"/>
      <c r="D76" s="164" t="s">
        <v>107</v>
      </c>
      <c r="E76" s="165"/>
      <c r="F76" s="165"/>
      <c r="G76" s="165"/>
      <c r="H76" s="165"/>
      <c r="I76" s="165"/>
      <c r="J76" s="166">
        <f>J456</f>
        <v>0</v>
      </c>
      <c r="K76" s="163"/>
      <c r="L76" s="16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2"/>
      <c r="C77" s="163"/>
      <c r="D77" s="164" t="s">
        <v>108</v>
      </c>
      <c r="E77" s="165"/>
      <c r="F77" s="165"/>
      <c r="G77" s="165"/>
      <c r="H77" s="165"/>
      <c r="I77" s="165"/>
      <c r="J77" s="166">
        <f>J462</f>
        <v>0</v>
      </c>
      <c r="K77" s="163"/>
      <c r="L77" s="16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2"/>
      <c r="C78" s="163"/>
      <c r="D78" s="164" t="s">
        <v>109</v>
      </c>
      <c r="E78" s="165"/>
      <c r="F78" s="165"/>
      <c r="G78" s="165"/>
      <c r="H78" s="165"/>
      <c r="I78" s="165"/>
      <c r="J78" s="166">
        <f>J467</f>
        <v>0</v>
      </c>
      <c r="K78" s="163"/>
      <c r="L78" s="16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2"/>
      <c r="C79" s="163"/>
      <c r="D79" s="164" t="s">
        <v>110</v>
      </c>
      <c r="E79" s="165"/>
      <c r="F79" s="165"/>
      <c r="G79" s="165"/>
      <c r="H79" s="165"/>
      <c r="I79" s="165"/>
      <c r="J79" s="166">
        <f>J479</f>
        <v>0</v>
      </c>
      <c r="K79" s="163"/>
      <c r="L79" s="16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2"/>
      <c r="C80" s="163"/>
      <c r="D80" s="164" t="s">
        <v>111</v>
      </c>
      <c r="E80" s="165"/>
      <c r="F80" s="165"/>
      <c r="G80" s="165"/>
      <c r="H80" s="165"/>
      <c r="I80" s="165"/>
      <c r="J80" s="166">
        <f>J484</f>
        <v>0</v>
      </c>
      <c r="K80" s="163"/>
      <c r="L80" s="16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2"/>
      <c r="C81" s="163"/>
      <c r="D81" s="164" t="s">
        <v>112</v>
      </c>
      <c r="E81" s="165"/>
      <c r="F81" s="165"/>
      <c r="G81" s="165"/>
      <c r="H81" s="165"/>
      <c r="I81" s="165"/>
      <c r="J81" s="166">
        <f>J561</f>
        <v>0</v>
      </c>
      <c r="K81" s="163"/>
      <c r="L81" s="16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2"/>
      <c r="C82" s="163"/>
      <c r="D82" s="164" t="s">
        <v>113</v>
      </c>
      <c r="E82" s="165"/>
      <c r="F82" s="165"/>
      <c r="G82" s="165"/>
      <c r="H82" s="165"/>
      <c r="I82" s="165"/>
      <c r="J82" s="166">
        <f>J571</f>
        <v>0</v>
      </c>
      <c r="K82" s="163"/>
      <c r="L82" s="16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2"/>
      <c r="C83" s="163"/>
      <c r="D83" s="164" t="s">
        <v>114</v>
      </c>
      <c r="E83" s="165"/>
      <c r="F83" s="165"/>
      <c r="G83" s="165"/>
      <c r="H83" s="165"/>
      <c r="I83" s="165"/>
      <c r="J83" s="166">
        <f>J581</f>
        <v>0</v>
      </c>
      <c r="K83" s="163"/>
      <c r="L83" s="16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2"/>
      <c r="C84" s="163"/>
      <c r="D84" s="164" t="s">
        <v>115</v>
      </c>
      <c r="E84" s="165"/>
      <c r="F84" s="165"/>
      <c r="G84" s="165"/>
      <c r="H84" s="165"/>
      <c r="I84" s="165"/>
      <c r="J84" s="166">
        <f>J595</f>
        <v>0</v>
      </c>
      <c r="K84" s="163"/>
      <c r="L84" s="16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2"/>
      <c r="C85" s="163"/>
      <c r="D85" s="164" t="s">
        <v>116</v>
      </c>
      <c r="E85" s="165"/>
      <c r="F85" s="165"/>
      <c r="G85" s="165"/>
      <c r="H85" s="165"/>
      <c r="I85" s="165"/>
      <c r="J85" s="166">
        <f>J611</f>
        <v>0</v>
      </c>
      <c r="K85" s="163"/>
      <c r="L85" s="16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2"/>
      <c r="C86" s="163"/>
      <c r="D86" s="164" t="s">
        <v>117</v>
      </c>
      <c r="E86" s="165"/>
      <c r="F86" s="165"/>
      <c r="G86" s="165"/>
      <c r="H86" s="165"/>
      <c r="I86" s="165"/>
      <c r="J86" s="166">
        <f>J655</f>
        <v>0</v>
      </c>
      <c r="K86" s="163"/>
      <c r="L86" s="16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2"/>
      <c r="C87" s="163"/>
      <c r="D87" s="164" t="s">
        <v>118</v>
      </c>
      <c r="E87" s="165"/>
      <c r="F87" s="165"/>
      <c r="G87" s="165"/>
      <c r="H87" s="165"/>
      <c r="I87" s="165"/>
      <c r="J87" s="166">
        <f>J676</f>
        <v>0</v>
      </c>
      <c r="K87" s="163"/>
      <c r="L87" s="16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2"/>
      <c r="C88" s="163"/>
      <c r="D88" s="164" t="s">
        <v>119</v>
      </c>
      <c r="E88" s="165"/>
      <c r="F88" s="165"/>
      <c r="G88" s="165"/>
      <c r="H88" s="165"/>
      <c r="I88" s="165"/>
      <c r="J88" s="166">
        <f>J711</f>
        <v>0</v>
      </c>
      <c r="K88" s="163"/>
      <c r="L88" s="16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2"/>
      <c r="C89" s="163"/>
      <c r="D89" s="164" t="s">
        <v>120</v>
      </c>
      <c r="E89" s="165"/>
      <c r="F89" s="165"/>
      <c r="G89" s="165"/>
      <c r="H89" s="165"/>
      <c r="I89" s="165"/>
      <c r="J89" s="166">
        <f>J726</f>
        <v>0</v>
      </c>
      <c r="K89" s="163"/>
      <c r="L89" s="16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62"/>
      <c r="C90" s="163"/>
      <c r="D90" s="164" t="s">
        <v>121</v>
      </c>
      <c r="E90" s="165"/>
      <c r="F90" s="165"/>
      <c r="G90" s="165"/>
      <c r="H90" s="165"/>
      <c r="I90" s="165"/>
      <c r="J90" s="166">
        <f>J739</f>
        <v>0</v>
      </c>
      <c r="K90" s="163"/>
      <c r="L90" s="16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62"/>
      <c r="C91" s="163"/>
      <c r="D91" s="164" t="s">
        <v>122</v>
      </c>
      <c r="E91" s="165"/>
      <c r="F91" s="165"/>
      <c r="G91" s="165"/>
      <c r="H91" s="165"/>
      <c r="I91" s="165"/>
      <c r="J91" s="166">
        <f>J743</f>
        <v>0</v>
      </c>
      <c r="K91" s="163"/>
      <c r="L91" s="16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62"/>
      <c r="C92" s="163"/>
      <c r="D92" s="164" t="s">
        <v>123</v>
      </c>
      <c r="E92" s="165"/>
      <c r="F92" s="165"/>
      <c r="G92" s="165"/>
      <c r="H92" s="165"/>
      <c r="I92" s="165"/>
      <c r="J92" s="166">
        <f>J753</f>
        <v>0</v>
      </c>
      <c r="K92" s="163"/>
      <c r="L92" s="16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62"/>
      <c r="C93" s="163"/>
      <c r="D93" s="164" t="s">
        <v>124</v>
      </c>
      <c r="E93" s="165"/>
      <c r="F93" s="165"/>
      <c r="G93" s="165"/>
      <c r="H93" s="165"/>
      <c r="I93" s="165"/>
      <c r="J93" s="166">
        <f>J758</f>
        <v>0</v>
      </c>
      <c r="K93" s="163"/>
      <c r="L93" s="16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62"/>
      <c r="C94" s="163"/>
      <c r="D94" s="164" t="s">
        <v>125</v>
      </c>
      <c r="E94" s="165"/>
      <c r="F94" s="165"/>
      <c r="G94" s="165"/>
      <c r="H94" s="165"/>
      <c r="I94" s="165"/>
      <c r="J94" s="166">
        <f>J776</f>
        <v>0</v>
      </c>
      <c r="K94" s="163"/>
      <c r="L94" s="16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62"/>
      <c r="C95" s="163"/>
      <c r="D95" s="164" t="s">
        <v>126</v>
      </c>
      <c r="E95" s="165"/>
      <c r="F95" s="165"/>
      <c r="G95" s="165"/>
      <c r="H95" s="165"/>
      <c r="I95" s="165"/>
      <c r="J95" s="166">
        <f>J786</f>
        <v>0</v>
      </c>
      <c r="K95" s="163"/>
      <c r="L95" s="16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62"/>
      <c r="C96" s="163"/>
      <c r="D96" s="164" t="s">
        <v>127</v>
      </c>
      <c r="E96" s="165"/>
      <c r="F96" s="165"/>
      <c r="G96" s="165"/>
      <c r="H96" s="165"/>
      <c r="I96" s="165"/>
      <c r="J96" s="166">
        <f>J794</f>
        <v>0</v>
      </c>
      <c r="K96" s="163"/>
      <c r="L96" s="16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2"/>
      <c r="C97" s="163"/>
      <c r="D97" s="164" t="s">
        <v>128</v>
      </c>
      <c r="E97" s="165"/>
      <c r="F97" s="165"/>
      <c r="G97" s="165"/>
      <c r="H97" s="165"/>
      <c r="I97" s="165"/>
      <c r="J97" s="166">
        <f>J799</f>
        <v>0</v>
      </c>
      <c r="K97" s="163"/>
      <c r="L97" s="16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62"/>
      <c r="C98" s="163"/>
      <c r="D98" s="164" t="s">
        <v>129</v>
      </c>
      <c r="E98" s="165"/>
      <c r="F98" s="165"/>
      <c r="G98" s="165"/>
      <c r="H98" s="165"/>
      <c r="I98" s="165"/>
      <c r="J98" s="166">
        <f>J803</f>
        <v>0</v>
      </c>
      <c r="K98" s="163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6"/>
      <c r="C99" s="157"/>
      <c r="D99" s="158" t="s">
        <v>130</v>
      </c>
      <c r="E99" s="159"/>
      <c r="F99" s="159"/>
      <c r="G99" s="159"/>
      <c r="H99" s="159"/>
      <c r="I99" s="159"/>
      <c r="J99" s="160">
        <f>J806</f>
        <v>0</v>
      </c>
      <c r="K99" s="157"/>
      <c r="L99" s="16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2"/>
      <c r="C100" s="163"/>
      <c r="D100" s="164" t="s">
        <v>131</v>
      </c>
      <c r="E100" s="165"/>
      <c r="F100" s="165"/>
      <c r="G100" s="165"/>
      <c r="H100" s="165"/>
      <c r="I100" s="165"/>
      <c r="J100" s="166">
        <f>J807</f>
        <v>0</v>
      </c>
      <c r="K100" s="163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6"/>
      <c r="C101" s="157"/>
      <c r="D101" s="158" t="s">
        <v>132</v>
      </c>
      <c r="E101" s="159"/>
      <c r="F101" s="159"/>
      <c r="G101" s="159"/>
      <c r="H101" s="159"/>
      <c r="I101" s="159"/>
      <c r="J101" s="160">
        <f>J847</f>
        <v>0</v>
      </c>
      <c r="K101" s="157"/>
      <c r="L101" s="16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6"/>
      <c r="C102" s="157"/>
      <c r="D102" s="158" t="s">
        <v>133</v>
      </c>
      <c r="E102" s="159"/>
      <c r="F102" s="159"/>
      <c r="G102" s="159"/>
      <c r="H102" s="159"/>
      <c r="I102" s="159"/>
      <c r="J102" s="160">
        <f>J866</f>
        <v>0</v>
      </c>
      <c r="K102" s="157"/>
      <c r="L102" s="16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6"/>
      <c r="C103" s="157"/>
      <c r="D103" s="158" t="s">
        <v>134</v>
      </c>
      <c r="E103" s="159"/>
      <c r="F103" s="159"/>
      <c r="G103" s="159"/>
      <c r="H103" s="159"/>
      <c r="I103" s="159"/>
      <c r="J103" s="160">
        <f>J880</f>
        <v>0</v>
      </c>
      <c r="K103" s="157"/>
      <c r="L103" s="16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2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12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12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135</v>
      </c>
      <c r="D110" s="38"/>
      <c r="E110" s="38"/>
      <c r="F110" s="38"/>
      <c r="G110" s="38"/>
      <c r="H110" s="38"/>
      <c r="I110" s="38"/>
      <c r="J110" s="38"/>
      <c r="K110" s="38"/>
      <c r="L110" s="12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2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12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67" t="str">
        <f>E7</f>
        <v>Údržba a opravy budov v majetku Statutárního města Teplice 2021-2022</v>
      </c>
      <c r="F113" s="38"/>
      <c r="G113" s="38"/>
      <c r="H113" s="38"/>
      <c r="I113" s="38"/>
      <c r="J113" s="38"/>
      <c r="K113" s="38"/>
      <c r="L113" s="12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12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21</v>
      </c>
      <c r="D115" s="38"/>
      <c r="E115" s="38"/>
      <c r="F115" s="25" t="str">
        <f>F10</f>
        <v>Teplice</v>
      </c>
      <c r="G115" s="38"/>
      <c r="H115" s="38"/>
      <c r="I115" s="30" t="s">
        <v>23</v>
      </c>
      <c r="J115" s="70" t="str">
        <f>IF(J10="","",J10)</f>
        <v>29. 4. 2020</v>
      </c>
      <c r="K115" s="38"/>
      <c r="L115" s="12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12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25</v>
      </c>
      <c r="D117" s="38"/>
      <c r="E117" s="38"/>
      <c r="F117" s="25" t="str">
        <f>E13</f>
        <v>Statutární město Teplice, Nám. Svobody 2/2,Teplice</v>
      </c>
      <c r="G117" s="38"/>
      <c r="H117" s="38"/>
      <c r="I117" s="30" t="s">
        <v>33</v>
      </c>
      <c r="J117" s="34" t="str">
        <f>E19</f>
        <v xml:space="preserve"> </v>
      </c>
      <c r="K117" s="38"/>
      <c r="L117" s="12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54.45" customHeight="1">
      <c r="A118" s="36"/>
      <c r="B118" s="37"/>
      <c r="C118" s="30" t="s">
        <v>31</v>
      </c>
      <c r="D118" s="38"/>
      <c r="E118" s="38"/>
      <c r="F118" s="25" t="str">
        <f>IF(E16="","",E16)</f>
        <v>Vyplň údaj</v>
      </c>
      <c r="G118" s="38"/>
      <c r="H118" s="38"/>
      <c r="I118" s="30" t="s">
        <v>36</v>
      </c>
      <c r="J118" s="34" t="str">
        <f>E22</f>
        <v>Zbyněk Jarolím-STAVINVEST, J.Hory 1639/17, Teplice</v>
      </c>
      <c r="K118" s="38"/>
      <c r="L118" s="12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12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68"/>
      <c r="B120" s="169"/>
      <c r="C120" s="170" t="s">
        <v>136</v>
      </c>
      <c r="D120" s="171" t="s">
        <v>60</v>
      </c>
      <c r="E120" s="171" t="s">
        <v>56</v>
      </c>
      <c r="F120" s="171" t="s">
        <v>57</v>
      </c>
      <c r="G120" s="171" t="s">
        <v>137</v>
      </c>
      <c r="H120" s="171" t="s">
        <v>138</v>
      </c>
      <c r="I120" s="171" t="s">
        <v>139</v>
      </c>
      <c r="J120" s="171" t="s">
        <v>85</v>
      </c>
      <c r="K120" s="172" t="s">
        <v>140</v>
      </c>
      <c r="L120" s="173"/>
      <c r="M120" s="90" t="s">
        <v>19</v>
      </c>
      <c r="N120" s="91" t="s">
        <v>45</v>
      </c>
      <c r="O120" s="91" t="s">
        <v>141</v>
      </c>
      <c r="P120" s="91" t="s">
        <v>142</v>
      </c>
      <c r="Q120" s="91" t="s">
        <v>143</v>
      </c>
      <c r="R120" s="91" t="s">
        <v>144</v>
      </c>
      <c r="S120" s="91" t="s">
        <v>145</v>
      </c>
      <c r="T120" s="92" t="s">
        <v>146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</row>
    <row r="121" s="2" customFormat="1" ht="22.8" customHeight="1">
      <c r="A121" s="36"/>
      <c r="B121" s="37"/>
      <c r="C121" s="97" t="s">
        <v>147</v>
      </c>
      <c r="D121" s="38"/>
      <c r="E121" s="38"/>
      <c r="F121" s="38"/>
      <c r="G121" s="38"/>
      <c r="H121" s="38"/>
      <c r="I121" s="38"/>
      <c r="J121" s="174">
        <f>BK121</f>
        <v>0</v>
      </c>
      <c r="K121" s="38"/>
      <c r="L121" s="42"/>
      <c r="M121" s="93"/>
      <c r="N121" s="175"/>
      <c r="O121" s="94"/>
      <c r="P121" s="176">
        <f>P122+P333+P806+P847+P866+P880</f>
        <v>0</v>
      </c>
      <c r="Q121" s="94"/>
      <c r="R121" s="176">
        <f>R122+R333+R806+R847+R866+R880</f>
        <v>548.32162430999995</v>
      </c>
      <c r="S121" s="94"/>
      <c r="T121" s="177">
        <f>T122+T333+T806+T847+T866+T880</f>
        <v>336.26690550000006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86</v>
      </c>
      <c r="BK121" s="178">
        <f>BK122+BK333+BK806+BK847+BK866+BK880</f>
        <v>0</v>
      </c>
    </row>
    <row r="122" s="12" customFormat="1" ht="25.92" customHeight="1">
      <c r="A122" s="12"/>
      <c r="B122" s="179"/>
      <c r="C122" s="180"/>
      <c r="D122" s="181" t="s">
        <v>74</v>
      </c>
      <c r="E122" s="182" t="s">
        <v>148</v>
      </c>
      <c r="F122" s="182" t="s">
        <v>149</v>
      </c>
      <c r="G122" s="180"/>
      <c r="H122" s="180"/>
      <c r="I122" s="183"/>
      <c r="J122" s="184">
        <f>BK122</f>
        <v>0</v>
      </c>
      <c r="K122" s="180"/>
      <c r="L122" s="185"/>
      <c r="M122" s="186"/>
      <c r="N122" s="187"/>
      <c r="O122" s="187"/>
      <c r="P122" s="188">
        <f>P123+P150+P158+P193+P198+P203+P244+P251+P309+P327</f>
        <v>0</v>
      </c>
      <c r="Q122" s="187"/>
      <c r="R122" s="188">
        <f>R123+R150+R158+R193+R198+R203+R244+R251+R309+R327</f>
        <v>462.21335485999992</v>
      </c>
      <c r="S122" s="187"/>
      <c r="T122" s="189">
        <f>T123+T150+T158+T193+T198+T203+T244+T251+T309+T327</f>
        <v>293.46636500000005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0" t="s">
        <v>80</v>
      </c>
      <c r="AT122" s="191" t="s">
        <v>74</v>
      </c>
      <c r="AU122" s="191" t="s">
        <v>75</v>
      </c>
      <c r="AY122" s="190" t="s">
        <v>150</v>
      </c>
      <c r="BK122" s="192">
        <f>BK123+BK150+BK158+BK193+BK198+BK203+BK244+BK251+BK309+BK327</f>
        <v>0</v>
      </c>
    </row>
    <row r="123" s="12" customFormat="1" ht="22.8" customHeight="1">
      <c r="A123" s="12"/>
      <c r="B123" s="179"/>
      <c r="C123" s="180"/>
      <c r="D123" s="181" t="s">
        <v>74</v>
      </c>
      <c r="E123" s="193" t="s">
        <v>80</v>
      </c>
      <c r="F123" s="193" t="s">
        <v>151</v>
      </c>
      <c r="G123" s="180"/>
      <c r="H123" s="180"/>
      <c r="I123" s="183"/>
      <c r="J123" s="194">
        <f>BK123</f>
        <v>0</v>
      </c>
      <c r="K123" s="180"/>
      <c r="L123" s="185"/>
      <c r="M123" s="186"/>
      <c r="N123" s="187"/>
      <c r="O123" s="187"/>
      <c r="P123" s="188">
        <f>SUM(P124:P149)</f>
        <v>0</v>
      </c>
      <c r="Q123" s="187"/>
      <c r="R123" s="188">
        <f>SUM(R124:R149)</f>
        <v>0.22995000000000002</v>
      </c>
      <c r="S123" s="187"/>
      <c r="T123" s="189">
        <f>SUM(T124:T149)</f>
        <v>0.40999999999999998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0" t="s">
        <v>80</v>
      </c>
      <c r="AT123" s="191" t="s">
        <v>74</v>
      </c>
      <c r="AU123" s="191" t="s">
        <v>80</v>
      </c>
      <c r="AY123" s="190" t="s">
        <v>150</v>
      </c>
      <c r="BK123" s="192">
        <f>SUM(BK124:BK149)</f>
        <v>0</v>
      </c>
    </row>
    <row r="124" s="2" customFormat="1" ht="14.4" customHeight="1">
      <c r="A124" s="36"/>
      <c r="B124" s="37"/>
      <c r="C124" s="195" t="s">
        <v>80</v>
      </c>
      <c r="D124" s="195" t="s">
        <v>152</v>
      </c>
      <c r="E124" s="196" t="s">
        <v>153</v>
      </c>
      <c r="F124" s="197" t="s">
        <v>154</v>
      </c>
      <c r="G124" s="198" t="s">
        <v>155</v>
      </c>
      <c r="H124" s="199">
        <v>275</v>
      </c>
      <c r="I124" s="200"/>
      <c r="J124" s="201">
        <f>ROUND(I124*H124,2)</f>
        <v>0</v>
      </c>
      <c r="K124" s="197" t="s">
        <v>156</v>
      </c>
      <c r="L124" s="42"/>
      <c r="M124" s="202" t="s">
        <v>19</v>
      </c>
      <c r="N124" s="203" t="s">
        <v>46</v>
      </c>
      <c r="O124" s="82"/>
      <c r="P124" s="204">
        <f>O124*H124</f>
        <v>0</v>
      </c>
      <c r="Q124" s="204">
        <v>3.0000000000000001E-05</v>
      </c>
      <c r="R124" s="204">
        <f>Q124*H124</f>
        <v>0.0082500000000000004</v>
      </c>
      <c r="S124" s="204">
        <v>0</v>
      </c>
      <c r="T124" s="20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6" t="s">
        <v>157</v>
      </c>
      <c r="AT124" s="206" t="s">
        <v>152</v>
      </c>
      <c r="AU124" s="206" t="s">
        <v>158</v>
      </c>
      <c r="AY124" s="15" t="s">
        <v>150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5" t="s">
        <v>80</v>
      </c>
      <c r="BK124" s="207">
        <f>ROUND(I124*H124,2)</f>
        <v>0</v>
      </c>
      <c r="BL124" s="15" t="s">
        <v>157</v>
      </c>
      <c r="BM124" s="206" t="s">
        <v>159</v>
      </c>
    </row>
    <row r="125" s="2" customFormat="1" ht="24.15" customHeight="1">
      <c r="A125" s="36"/>
      <c r="B125" s="37"/>
      <c r="C125" s="195" t="s">
        <v>158</v>
      </c>
      <c r="D125" s="195" t="s">
        <v>152</v>
      </c>
      <c r="E125" s="196" t="s">
        <v>160</v>
      </c>
      <c r="F125" s="197" t="s">
        <v>161</v>
      </c>
      <c r="G125" s="198" t="s">
        <v>155</v>
      </c>
      <c r="H125" s="199">
        <v>375</v>
      </c>
      <c r="I125" s="200"/>
      <c r="J125" s="201">
        <f>ROUND(I125*H125,2)</f>
        <v>0</v>
      </c>
      <c r="K125" s="197" t="s">
        <v>156</v>
      </c>
      <c r="L125" s="42"/>
      <c r="M125" s="202" t="s">
        <v>19</v>
      </c>
      <c r="N125" s="203" t="s">
        <v>46</v>
      </c>
      <c r="O125" s="8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157</v>
      </c>
      <c r="AT125" s="206" t="s">
        <v>152</v>
      </c>
      <c r="AU125" s="206" t="s">
        <v>158</v>
      </c>
      <c r="AY125" s="15" t="s">
        <v>150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5" t="s">
        <v>80</v>
      </c>
      <c r="BK125" s="207">
        <f>ROUND(I125*H125,2)</f>
        <v>0</v>
      </c>
      <c r="BL125" s="15" t="s">
        <v>157</v>
      </c>
      <c r="BM125" s="206" t="s">
        <v>162</v>
      </c>
    </row>
    <row r="126" s="2" customFormat="1" ht="14.4" customHeight="1">
      <c r="A126" s="36"/>
      <c r="B126" s="37"/>
      <c r="C126" s="195" t="s">
        <v>163</v>
      </c>
      <c r="D126" s="195" t="s">
        <v>152</v>
      </c>
      <c r="E126" s="196" t="s">
        <v>164</v>
      </c>
      <c r="F126" s="197" t="s">
        <v>165</v>
      </c>
      <c r="G126" s="198" t="s">
        <v>166</v>
      </c>
      <c r="H126" s="199">
        <v>16</v>
      </c>
      <c r="I126" s="200"/>
      <c r="J126" s="201">
        <f>ROUND(I126*H126,2)</f>
        <v>0</v>
      </c>
      <c r="K126" s="197" t="s">
        <v>156</v>
      </c>
      <c r="L126" s="42"/>
      <c r="M126" s="202" t="s">
        <v>19</v>
      </c>
      <c r="N126" s="203" t="s">
        <v>46</v>
      </c>
      <c r="O126" s="8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157</v>
      </c>
      <c r="AT126" s="206" t="s">
        <v>152</v>
      </c>
      <c r="AU126" s="206" t="s">
        <v>158</v>
      </c>
      <c r="AY126" s="15" t="s">
        <v>150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5" t="s">
        <v>80</v>
      </c>
      <c r="BK126" s="207">
        <f>ROUND(I126*H126,2)</f>
        <v>0</v>
      </c>
      <c r="BL126" s="15" t="s">
        <v>157</v>
      </c>
      <c r="BM126" s="206" t="s">
        <v>167</v>
      </c>
    </row>
    <row r="127" s="2" customFormat="1" ht="24.15" customHeight="1">
      <c r="A127" s="36"/>
      <c r="B127" s="37"/>
      <c r="C127" s="195" t="s">
        <v>157</v>
      </c>
      <c r="D127" s="195" t="s">
        <v>152</v>
      </c>
      <c r="E127" s="196" t="s">
        <v>168</v>
      </c>
      <c r="F127" s="197" t="s">
        <v>169</v>
      </c>
      <c r="G127" s="198" t="s">
        <v>170</v>
      </c>
      <c r="H127" s="199">
        <v>2</v>
      </c>
      <c r="I127" s="200"/>
      <c r="J127" s="201">
        <f>ROUND(I127*H127,2)</f>
        <v>0</v>
      </c>
      <c r="K127" s="197" t="s">
        <v>156</v>
      </c>
      <c r="L127" s="42"/>
      <c r="M127" s="202" t="s">
        <v>19</v>
      </c>
      <c r="N127" s="203" t="s">
        <v>46</v>
      </c>
      <c r="O127" s="82"/>
      <c r="P127" s="204">
        <f>O127*H127</f>
        <v>0</v>
      </c>
      <c r="Q127" s="204">
        <v>0</v>
      </c>
      <c r="R127" s="204">
        <f>Q127*H127</f>
        <v>0</v>
      </c>
      <c r="S127" s="204">
        <v>0.20499999999999999</v>
      </c>
      <c r="T127" s="205">
        <f>S127*H127</f>
        <v>0.40999999999999998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157</v>
      </c>
      <c r="AT127" s="206" t="s">
        <v>152</v>
      </c>
      <c r="AU127" s="206" t="s">
        <v>158</v>
      </c>
      <c r="AY127" s="15" t="s">
        <v>150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5" t="s">
        <v>80</v>
      </c>
      <c r="BK127" s="207">
        <f>ROUND(I127*H127,2)</f>
        <v>0</v>
      </c>
      <c r="BL127" s="15" t="s">
        <v>157</v>
      </c>
      <c r="BM127" s="206" t="s">
        <v>171</v>
      </c>
    </row>
    <row r="128" s="2" customFormat="1" ht="14.4" customHeight="1">
      <c r="A128" s="36"/>
      <c r="B128" s="37"/>
      <c r="C128" s="195" t="s">
        <v>172</v>
      </c>
      <c r="D128" s="195" t="s">
        <v>152</v>
      </c>
      <c r="E128" s="196" t="s">
        <v>173</v>
      </c>
      <c r="F128" s="197" t="s">
        <v>174</v>
      </c>
      <c r="G128" s="198" t="s">
        <v>175</v>
      </c>
      <c r="H128" s="199">
        <v>10</v>
      </c>
      <c r="I128" s="200"/>
      <c r="J128" s="201">
        <f>ROUND(I128*H128,2)</f>
        <v>0</v>
      </c>
      <c r="K128" s="197" t="s">
        <v>156</v>
      </c>
      <c r="L128" s="42"/>
      <c r="M128" s="202" t="s">
        <v>19</v>
      </c>
      <c r="N128" s="203" t="s">
        <v>46</v>
      </c>
      <c r="O128" s="82"/>
      <c r="P128" s="204">
        <f>O128*H128</f>
        <v>0</v>
      </c>
      <c r="Q128" s="204">
        <v>3.0000000000000001E-05</v>
      </c>
      <c r="R128" s="204">
        <f>Q128*H128</f>
        <v>0.00030000000000000003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157</v>
      </c>
      <c r="AT128" s="206" t="s">
        <v>152</v>
      </c>
      <c r="AU128" s="206" t="s">
        <v>158</v>
      </c>
      <c r="AY128" s="15" t="s">
        <v>150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5" t="s">
        <v>80</v>
      </c>
      <c r="BK128" s="207">
        <f>ROUND(I128*H128,2)</f>
        <v>0</v>
      </c>
      <c r="BL128" s="15" t="s">
        <v>157</v>
      </c>
      <c r="BM128" s="206" t="s">
        <v>176</v>
      </c>
    </row>
    <row r="129" s="2" customFormat="1" ht="49.05" customHeight="1">
      <c r="A129" s="36"/>
      <c r="B129" s="37"/>
      <c r="C129" s="195" t="s">
        <v>177</v>
      </c>
      <c r="D129" s="195" t="s">
        <v>152</v>
      </c>
      <c r="E129" s="196" t="s">
        <v>178</v>
      </c>
      <c r="F129" s="197" t="s">
        <v>179</v>
      </c>
      <c r="G129" s="198" t="s">
        <v>170</v>
      </c>
      <c r="H129" s="199">
        <v>6</v>
      </c>
      <c r="I129" s="200"/>
      <c r="J129" s="201">
        <f>ROUND(I129*H129,2)</f>
        <v>0</v>
      </c>
      <c r="K129" s="197" t="s">
        <v>156</v>
      </c>
      <c r="L129" s="42"/>
      <c r="M129" s="202" t="s">
        <v>19</v>
      </c>
      <c r="N129" s="203" t="s">
        <v>46</v>
      </c>
      <c r="O129" s="82"/>
      <c r="P129" s="204">
        <f>O129*H129</f>
        <v>0</v>
      </c>
      <c r="Q129" s="204">
        <v>0.036900000000000002</v>
      </c>
      <c r="R129" s="204">
        <f>Q129*H129</f>
        <v>0.22140000000000001</v>
      </c>
      <c r="S129" s="204">
        <v>0</v>
      </c>
      <c r="T129" s="20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157</v>
      </c>
      <c r="AT129" s="206" t="s">
        <v>152</v>
      </c>
      <c r="AU129" s="206" t="s">
        <v>158</v>
      </c>
      <c r="AY129" s="15" t="s">
        <v>150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5" t="s">
        <v>80</v>
      </c>
      <c r="BK129" s="207">
        <f>ROUND(I129*H129,2)</f>
        <v>0</v>
      </c>
      <c r="BL129" s="15" t="s">
        <v>157</v>
      </c>
      <c r="BM129" s="206" t="s">
        <v>180</v>
      </c>
    </row>
    <row r="130" s="2" customFormat="1" ht="14.4" customHeight="1">
      <c r="A130" s="36"/>
      <c r="B130" s="37"/>
      <c r="C130" s="195" t="s">
        <v>181</v>
      </c>
      <c r="D130" s="195" t="s">
        <v>152</v>
      </c>
      <c r="E130" s="196" t="s">
        <v>182</v>
      </c>
      <c r="F130" s="197" t="s">
        <v>183</v>
      </c>
      <c r="G130" s="198" t="s">
        <v>155</v>
      </c>
      <c r="H130" s="199">
        <v>15</v>
      </c>
      <c r="I130" s="200"/>
      <c r="J130" s="201">
        <f>ROUND(I130*H130,2)</f>
        <v>0</v>
      </c>
      <c r="K130" s="197" t="s">
        <v>156</v>
      </c>
      <c r="L130" s="42"/>
      <c r="M130" s="202" t="s">
        <v>19</v>
      </c>
      <c r="N130" s="203" t="s">
        <v>46</v>
      </c>
      <c r="O130" s="8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157</v>
      </c>
      <c r="AT130" s="206" t="s">
        <v>152</v>
      </c>
      <c r="AU130" s="206" t="s">
        <v>158</v>
      </c>
      <c r="AY130" s="15" t="s">
        <v>150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5" t="s">
        <v>80</v>
      </c>
      <c r="BK130" s="207">
        <f>ROUND(I130*H130,2)</f>
        <v>0</v>
      </c>
      <c r="BL130" s="15" t="s">
        <v>157</v>
      </c>
      <c r="BM130" s="206" t="s">
        <v>184</v>
      </c>
    </row>
    <row r="131" s="2" customFormat="1" ht="14.4" customHeight="1">
      <c r="A131" s="36"/>
      <c r="B131" s="37"/>
      <c r="C131" s="195" t="s">
        <v>185</v>
      </c>
      <c r="D131" s="195" t="s">
        <v>152</v>
      </c>
      <c r="E131" s="196" t="s">
        <v>186</v>
      </c>
      <c r="F131" s="197" t="s">
        <v>187</v>
      </c>
      <c r="G131" s="198" t="s">
        <v>188</v>
      </c>
      <c r="H131" s="199">
        <v>30</v>
      </c>
      <c r="I131" s="200"/>
      <c r="J131" s="201">
        <f>ROUND(I131*H131,2)</f>
        <v>0</v>
      </c>
      <c r="K131" s="197" t="s">
        <v>156</v>
      </c>
      <c r="L131" s="42"/>
      <c r="M131" s="202" t="s">
        <v>19</v>
      </c>
      <c r="N131" s="203" t="s">
        <v>46</v>
      </c>
      <c r="O131" s="8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157</v>
      </c>
      <c r="AT131" s="206" t="s">
        <v>152</v>
      </c>
      <c r="AU131" s="206" t="s">
        <v>158</v>
      </c>
      <c r="AY131" s="15" t="s">
        <v>150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80</v>
      </c>
      <c r="BK131" s="207">
        <f>ROUND(I131*H131,2)</f>
        <v>0</v>
      </c>
      <c r="BL131" s="15" t="s">
        <v>157</v>
      </c>
      <c r="BM131" s="206" t="s">
        <v>189</v>
      </c>
    </row>
    <row r="132" s="2" customFormat="1" ht="24.15" customHeight="1">
      <c r="A132" s="36"/>
      <c r="B132" s="37"/>
      <c r="C132" s="195" t="s">
        <v>190</v>
      </c>
      <c r="D132" s="195" t="s">
        <v>152</v>
      </c>
      <c r="E132" s="196" t="s">
        <v>191</v>
      </c>
      <c r="F132" s="197" t="s">
        <v>192</v>
      </c>
      <c r="G132" s="198" t="s">
        <v>188</v>
      </c>
      <c r="H132" s="199">
        <v>36</v>
      </c>
      <c r="I132" s="200"/>
      <c r="J132" s="201">
        <f>ROUND(I132*H132,2)</f>
        <v>0</v>
      </c>
      <c r="K132" s="197" t="s">
        <v>156</v>
      </c>
      <c r="L132" s="42"/>
      <c r="M132" s="202" t="s">
        <v>19</v>
      </c>
      <c r="N132" s="203" t="s">
        <v>46</v>
      </c>
      <c r="O132" s="8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157</v>
      </c>
      <c r="AT132" s="206" t="s">
        <v>152</v>
      </c>
      <c r="AU132" s="206" t="s">
        <v>158</v>
      </c>
      <c r="AY132" s="15" t="s">
        <v>150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5" t="s">
        <v>80</v>
      </c>
      <c r="BK132" s="207">
        <f>ROUND(I132*H132,2)</f>
        <v>0</v>
      </c>
      <c r="BL132" s="15" t="s">
        <v>157</v>
      </c>
      <c r="BM132" s="206" t="s">
        <v>193</v>
      </c>
    </row>
    <row r="133" s="2" customFormat="1" ht="24.15" customHeight="1">
      <c r="A133" s="36"/>
      <c r="B133" s="37"/>
      <c r="C133" s="195" t="s">
        <v>194</v>
      </c>
      <c r="D133" s="195" t="s">
        <v>152</v>
      </c>
      <c r="E133" s="196" t="s">
        <v>195</v>
      </c>
      <c r="F133" s="197" t="s">
        <v>196</v>
      </c>
      <c r="G133" s="198" t="s">
        <v>188</v>
      </c>
      <c r="H133" s="199">
        <v>108</v>
      </c>
      <c r="I133" s="200"/>
      <c r="J133" s="201">
        <f>ROUND(I133*H133,2)</f>
        <v>0</v>
      </c>
      <c r="K133" s="197" t="s">
        <v>156</v>
      </c>
      <c r="L133" s="42"/>
      <c r="M133" s="202" t="s">
        <v>19</v>
      </c>
      <c r="N133" s="203" t="s">
        <v>46</v>
      </c>
      <c r="O133" s="8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157</v>
      </c>
      <c r="AT133" s="206" t="s">
        <v>152</v>
      </c>
      <c r="AU133" s="206" t="s">
        <v>158</v>
      </c>
      <c r="AY133" s="15" t="s">
        <v>150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5" t="s">
        <v>80</v>
      </c>
      <c r="BK133" s="207">
        <f>ROUND(I133*H133,2)</f>
        <v>0</v>
      </c>
      <c r="BL133" s="15" t="s">
        <v>157</v>
      </c>
      <c r="BM133" s="206" t="s">
        <v>197</v>
      </c>
    </row>
    <row r="134" s="2" customFormat="1" ht="24.15" customHeight="1">
      <c r="A134" s="36"/>
      <c r="B134" s="37"/>
      <c r="C134" s="195" t="s">
        <v>198</v>
      </c>
      <c r="D134" s="195" t="s">
        <v>152</v>
      </c>
      <c r="E134" s="196" t="s">
        <v>199</v>
      </c>
      <c r="F134" s="197" t="s">
        <v>200</v>
      </c>
      <c r="G134" s="198" t="s">
        <v>188</v>
      </c>
      <c r="H134" s="199">
        <v>122</v>
      </c>
      <c r="I134" s="200"/>
      <c r="J134" s="201">
        <f>ROUND(I134*H134,2)</f>
        <v>0</v>
      </c>
      <c r="K134" s="197" t="s">
        <v>156</v>
      </c>
      <c r="L134" s="42"/>
      <c r="M134" s="202" t="s">
        <v>19</v>
      </c>
      <c r="N134" s="203" t="s">
        <v>46</v>
      </c>
      <c r="O134" s="8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157</v>
      </c>
      <c r="AT134" s="206" t="s">
        <v>152</v>
      </c>
      <c r="AU134" s="206" t="s">
        <v>158</v>
      </c>
      <c r="AY134" s="15" t="s">
        <v>150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5" t="s">
        <v>80</v>
      </c>
      <c r="BK134" s="207">
        <f>ROUND(I134*H134,2)</f>
        <v>0</v>
      </c>
      <c r="BL134" s="15" t="s">
        <v>157</v>
      </c>
      <c r="BM134" s="206" t="s">
        <v>201</v>
      </c>
    </row>
    <row r="135" s="2" customFormat="1" ht="24.15" customHeight="1">
      <c r="A135" s="36"/>
      <c r="B135" s="37"/>
      <c r="C135" s="195" t="s">
        <v>202</v>
      </c>
      <c r="D135" s="195" t="s">
        <v>152</v>
      </c>
      <c r="E135" s="196" t="s">
        <v>203</v>
      </c>
      <c r="F135" s="197" t="s">
        <v>204</v>
      </c>
      <c r="G135" s="198" t="s">
        <v>188</v>
      </c>
      <c r="H135" s="199">
        <v>36</v>
      </c>
      <c r="I135" s="200"/>
      <c r="J135" s="201">
        <f>ROUND(I135*H135,2)</f>
        <v>0</v>
      </c>
      <c r="K135" s="197" t="s">
        <v>156</v>
      </c>
      <c r="L135" s="42"/>
      <c r="M135" s="202" t="s">
        <v>19</v>
      </c>
      <c r="N135" s="203" t="s">
        <v>46</v>
      </c>
      <c r="O135" s="8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157</v>
      </c>
      <c r="AT135" s="206" t="s">
        <v>152</v>
      </c>
      <c r="AU135" s="206" t="s">
        <v>158</v>
      </c>
      <c r="AY135" s="15" t="s">
        <v>150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5" t="s">
        <v>80</v>
      </c>
      <c r="BK135" s="207">
        <f>ROUND(I135*H135,2)</f>
        <v>0</v>
      </c>
      <c r="BL135" s="15" t="s">
        <v>157</v>
      </c>
      <c r="BM135" s="206" t="s">
        <v>205</v>
      </c>
    </row>
    <row r="136" s="2" customFormat="1" ht="24.15" customHeight="1">
      <c r="A136" s="36"/>
      <c r="B136" s="37"/>
      <c r="C136" s="195" t="s">
        <v>206</v>
      </c>
      <c r="D136" s="195" t="s">
        <v>152</v>
      </c>
      <c r="E136" s="196" t="s">
        <v>207</v>
      </c>
      <c r="F136" s="197" t="s">
        <v>208</v>
      </c>
      <c r="G136" s="198" t="s">
        <v>188</v>
      </c>
      <c r="H136" s="199">
        <v>14.199999999999999</v>
      </c>
      <c r="I136" s="200"/>
      <c r="J136" s="201">
        <f>ROUND(I136*H136,2)</f>
        <v>0</v>
      </c>
      <c r="K136" s="197" t="s">
        <v>156</v>
      </c>
      <c r="L136" s="42"/>
      <c r="M136" s="202" t="s">
        <v>19</v>
      </c>
      <c r="N136" s="203" t="s">
        <v>46</v>
      </c>
      <c r="O136" s="8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157</v>
      </c>
      <c r="AT136" s="206" t="s">
        <v>152</v>
      </c>
      <c r="AU136" s="206" t="s">
        <v>158</v>
      </c>
      <c r="AY136" s="15" t="s">
        <v>150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5" t="s">
        <v>80</v>
      </c>
      <c r="BK136" s="207">
        <f>ROUND(I136*H136,2)</f>
        <v>0</v>
      </c>
      <c r="BL136" s="15" t="s">
        <v>157</v>
      </c>
      <c r="BM136" s="206" t="s">
        <v>209</v>
      </c>
    </row>
    <row r="137" s="2" customFormat="1" ht="24.15" customHeight="1">
      <c r="A137" s="36"/>
      <c r="B137" s="37"/>
      <c r="C137" s="195" t="s">
        <v>210</v>
      </c>
      <c r="D137" s="195" t="s">
        <v>152</v>
      </c>
      <c r="E137" s="196" t="s">
        <v>211</v>
      </c>
      <c r="F137" s="197" t="s">
        <v>212</v>
      </c>
      <c r="G137" s="198" t="s">
        <v>188</v>
      </c>
      <c r="H137" s="199">
        <v>90</v>
      </c>
      <c r="I137" s="200"/>
      <c r="J137" s="201">
        <f>ROUND(I137*H137,2)</f>
        <v>0</v>
      </c>
      <c r="K137" s="197" t="s">
        <v>156</v>
      </c>
      <c r="L137" s="42"/>
      <c r="M137" s="202" t="s">
        <v>19</v>
      </c>
      <c r="N137" s="203" t="s">
        <v>46</v>
      </c>
      <c r="O137" s="8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157</v>
      </c>
      <c r="AT137" s="206" t="s">
        <v>152</v>
      </c>
      <c r="AU137" s="206" t="s">
        <v>158</v>
      </c>
      <c r="AY137" s="15" t="s">
        <v>150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5" t="s">
        <v>80</v>
      </c>
      <c r="BK137" s="207">
        <f>ROUND(I137*H137,2)</f>
        <v>0</v>
      </c>
      <c r="BL137" s="15" t="s">
        <v>157</v>
      </c>
      <c r="BM137" s="206" t="s">
        <v>213</v>
      </c>
    </row>
    <row r="138" s="2" customFormat="1" ht="24.15" customHeight="1">
      <c r="A138" s="36"/>
      <c r="B138" s="37"/>
      <c r="C138" s="195" t="s">
        <v>8</v>
      </c>
      <c r="D138" s="195" t="s">
        <v>152</v>
      </c>
      <c r="E138" s="196" t="s">
        <v>214</v>
      </c>
      <c r="F138" s="197" t="s">
        <v>215</v>
      </c>
      <c r="G138" s="198" t="s">
        <v>188</v>
      </c>
      <c r="H138" s="199">
        <v>41.299999999999997</v>
      </c>
      <c r="I138" s="200"/>
      <c r="J138" s="201">
        <f>ROUND(I138*H138,2)</f>
        <v>0</v>
      </c>
      <c r="K138" s="197" t="s">
        <v>156</v>
      </c>
      <c r="L138" s="42"/>
      <c r="M138" s="202" t="s">
        <v>19</v>
      </c>
      <c r="N138" s="203" t="s">
        <v>46</v>
      </c>
      <c r="O138" s="8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157</v>
      </c>
      <c r="AT138" s="206" t="s">
        <v>152</v>
      </c>
      <c r="AU138" s="206" t="s">
        <v>158</v>
      </c>
      <c r="AY138" s="15" t="s">
        <v>150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5" t="s">
        <v>80</v>
      </c>
      <c r="BK138" s="207">
        <f>ROUND(I138*H138,2)</f>
        <v>0</v>
      </c>
      <c r="BL138" s="15" t="s">
        <v>157</v>
      </c>
      <c r="BM138" s="206" t="s">
        <v>216</v>
      </c>
    </row>
    <row r="139" s="2" customFormat="1" ht="37.8" customHeight="1">
      <c r="A139" s="36"/>
      <c r="B139" s="37"/>
      <c r="C139" s="195" t="s">
        <v>217</v>
      </c>
      <c r="D139" s="195" t="s">
        <v>152</v>
      </c>
      <c r="E139" s="196" t="s">
        <v>218</v>
      </c>
      <c r="F139" s="197" t="s">
        <v>219</v>
      </c>
      <c r="G139" s="198" t="s">
        <v>188</v>
      </c>
      <c r="H139" s="199">
        <v>40</v>
      </c>
      <c r="I139" s="200"/>
      <c r="J139" s="201">
        <f>ROUND(I139*H139,2)</f>
        <v>0</v>
      </c>
      <c r="K139" s="197" t="s">
        <v>156</v>
      </c>
      <c r="L139" s="42"/>
      <c r="M139" s="202" t="s">
        <v>19</v>
      </c>
      <c r="N139" s="203" t="s">
        <v>46</v>
      </c>
      <c r="O139" s="8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157</v>
      </c>
      <c r="AT139" s="206" t="s">
        <v>152</v>
      </c>
      <c r="AU139" s="206" t="s">
        <v>158</v>
      </c>
      <c r="AY139" s="15" t="s">
        <v>150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5" t="s">
        <v>80</v>
      </c>
      <c r="BK139" s="207">
        <f>ROUND(I139*H139,2)</f>
        <v>0</v>
      </c>
      <c r="BL139" s="15" t="s">
        <v>157</v>
      </c>
      <c r="BM139" s="206" t="s">
        <v>220</v>
      </c>
    </row>
    <row r="140" s="2" customFormat="1" ht="37.8" customHeight="1">
      <c r="A140" s="36"/>
      <c r="B140" s="37"/>
      <c r="C140" s="195" t="s">
        <v>221</v>
      </c>
      <c r="D140" s="195" t="s">
        <v>152</v>
      </c>
      <c r="E140" s="196" t="s">
        <v>222</v>
      </c>
      <c r="F140" s="197" t="s">
        <v>223</v>
      </c>
      <c r="G140" s="198" t="s">
        <v>188</v>
      </c>
      <c r="H140" s="199">
        <v>67.519999999999996</v>
      </c>
      <c r="I140" s="200"/>
      <c r="J140" s="201">
        <f>ROUND(I140*H140,2)</f>
        <v>0</v>
      </c>
      <c r="K140" s="197" t="s">
        <v>156</v>
      </c>
      <c r="L140" s="42"/>
      <c r="M140" s="202" t="s">
        <v>19</v>
      </c>
      <c r="N140" s="203" t="s">
        <v>46</v>
      </c>
      <c r="O140" s="8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157</v>
      </c>
      <c r="AT140" s="206" t="s">
        <v>152</v>
      </c>
      <c r="AU140" s="206" t="s">
        <v>158</v>
      </c>
      <c r="AY140" s="15" t="s">
        <v>150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5" t="s">
        <v>80</v>
      </c>
      <c r="BK140" s="207">
        <f>ROUND(I140*H140,2)</f>
        <v>0</v>
      </c>
      <c r="BL140" s="15" t="s">
        <v>157</v>
      </c>
      <c r="BM140" s="206" t="s">
        <v>224</v>
      </c>
    </row>
    <row r="141" s="2" customFormat="1" ht="24.15" customHeight="1">
      <c r="A141" s="36"/>
      <c r="B141" s="37"/>
      <c r="C141" s="195" t="s">
        <v>225</v>
      </c>
      <c r="D141" s="195" t="s">
        <v>152</v>
      </c>
      <c r="E141" s="196" t="s">
        <v>226</v>
      </c>
      <c r="F141" s="197" t="s">
        <v>227</v>
      </c>
      <c r="G141" s="198" t="s">
        <v>188</v>
      </c>
      <c r="H141" s="199">
        <v>39</v>
      </c>
      <c r="I141" s="200"/>
      <c r="J141" s="201">
        <f>ROUND(I141*H141,2)</f>
        <v>0</v>
      </c>
      <c r="K141" s="197" t="s">
        <v>156</v>
      </c>
      <c r="L141" s="42"/>
      <c r="M141" s="202" t="s">
        <v>19</v>
      </c>
      <c r="N141" s="203" t="s">
        <v>46</v>
      </c>
      <c r="O141" s="8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157</v>
      </c>
      <c r="AT141" s="206" t="s">
        <v>152</v>
      </c>
      <c r="AU141" s="206" t="s">
        <v>158</v>
      </c>
      <c r="AY141" s="15" t="s">
        <v>150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5" t="s">
        <v>80</v>
      </c>
      <c r="BK141" s="207">
        <f>ROUND(I141*H141,2)</f>
        <v>0</v>
      </c>
      <c r="BL141" s="15" t="s">
        <v>157</v>
      </c>
      <c r="BM141" s="206" t="s">
        <v>228</v>
      </c>
    </row>
    <row r="142" s="2" customFormat="1" ht="24.15" customHeight="1">
      <c r="A142" s="36"/>
      <c r="B142" s="37"/>
      <c r="C142" s="195" t="s">
        <v>229</v>
      </c>
      <c r="D142" s="195" t="s">
        <v>152</v>
      </c>
      <c r="E142" s="196" t="s">
        <v>230</v>
      </c>
      <c r="F142" s="197" t="s">
        <v>231</v>
      </c>
      <c r="G142" s="198" t="s">
        <v>232</v>
      </c>
      <c r="H142" s="199">
        <v>310</v>
      </c>
      <c r="I142" s="200"/>
      <c r="J142" s="201">
        <f>ROUND(I142*H142,2)</f>
        <v>0</v>
      </c>
      <c r="K142" s="197" t="s">
        <v>156</v>
      </c>
      <c r="L142" s="42"/>
      <c r="M142" s="202" t="s">
        <v>19</v>
      </c>
      <c r="N142" s="203" t="s">
        <v>46</v>
      </c>
      <c r="O142" s="8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157</v>
      </c>
      <c r="AT142" s="206" t="s">
        <v>152</v>
      </c>
      <c r="AU142" s="206" t="s">
        <v>158</v>
      </c>
      <c r="AY142" s="15" t="s">
        <v>150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5" t="s">
        <v>80</v>
      </c>
      <c r="BK142" s="207">
        <f>ROUND(I142*H142,2)</f>
        <v>0</v>
      </c>
      <c r="BL142" s="15" t="s">
        <v>157</v>
      </c>
      <c r="BM142" s="206" t="s">
        <v>233</v>
      </c>
    </row>
    <row r="143" s="2" customFormat="1" ht="24.15" customHeight="1">
      <c r="A143" s="36"/>
      <c r="B143" s="37"/>
      <c r="C143" s="195" t="s">
        <v>234</v>
      </c>
      <c r="D143" s="195" t="s">
        <v>152</v>
      </c>
      <c r="E143" s="196" t="s">
        <v>235</v>
      </c>
      <c r="F143" s="197" t="s">
        <v>236</v>
      </c>
      <c r="G143" s="198" t="s">
        <v>188</v>
      </c>
      <c r="H143" s="199">
        <v>46.799999999999997</v>
      </c>
      <c r="I143" s="200"/>
      <c r="J143" s="201">
        <f>ROUND(I143*H143,2)</f>
        <v>0</v>
      </c>
      <c r="K143" s="197" t="s">
        <v>156</v>
      </c>
      <c r="L143" s="42"/>
      <c r="M143" s="202" t="s">
        <v>19</v>
      </c>
      <c r="N143" s="203" t="s">
        <v>46</v>
      </c>
      <c r="O143" s="8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157</v>
      </c>
      <c r="AT143" s="206" t="s">
        <v>152</v>
      </c>
      <c r="AU143" s="206" t="s">
        <v>158</v>
      </c>
      <c r="AY143" s="15" t="s">
        <v>150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5" t="s">
        <v>80</v>
      </c>
      <c r="BK143" s="207">
        <f>ROUND(I143*H143,2)</f>
        <v>0</v>
      </c>
      <c r="BL143" s="15" t="s">
        <v>157</v>
      </c>
      <c r="BM143" s="206" t="s">
        <v>237</v>
      </c>
    </row>
    <row r="144" s="2" customFormat="1" ht="24.15" customHeight="1">
      <c r="A144" s="36"/>
      <c r="B144" s="37"/>
      <c r="C144" s="195" t="s">
        <v>7</v>
      </c>
      <c r="D144" s="195" t="s">
        <v>152</v>
      </c>
      <c r="E144" s="196" t="s">
        <v>238</v>
      </c>
      <c r="F144" s="197" t="s">
        <v>239</v>
      </c>
      <c r="G144" s="198" t="s">
        <v>188</v>
      </c>
      <c r="H144" s="199">
        <v>18.530000000000001</v>
      </c>
      <c r="I144" s="200"/>
      <c r="J144" s="201">
        <f>ROUND(I144*H144,2)</f>
        <v>0</v>
      </c>
      <c r="K144" s="197" t="s">
        <v>156</v>
      </c>
      <c r="L144" s="42"/>
      <c r="M144" s="202" t="s">
        <v>19</v>
      </c>
      <c r="N144" s="203" t="s">
        <v>46</v>
      </c>
      <c r="O144" s="8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157</v>
      </c>
      <c r="AT144" s="206" t="s">
        <v>152</v>
      </c>
      <c r="AU144" s="206" t="s">
        <v>158</v>
      </c>
      <c r="AY144" s="15" t="s">
        <v>150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5" t="s">
        <v>80</v>
      </c>
      <c r="BK144" s="207">
        <f>ROUND(I144*H144,2)</f>
        <v>0</v>
      </c>
      <c r="BL144" s="15" t="s">
        <v>157</v>
      </c>
      <c r="BM144" s="206" t="s">
        <v>240</v>
      </c>
    </row>
    <row r="145" s="2" customFormat="1" ht="37.8" customHeight="1">
      <c r="A145" s="36"/>
      <c r="B145" s="37"/>
      <c r="C145" s="195" t="s">
        <v>241</v>
      </c>
      <c r="D145" s="195" t="s">
        <v>152</v>
      </c>
      <c r="E145" s="196" t="s">
        <v>242</v>
      </c>
      <c r="F145" s="197" t="s">
        <v>243</v>
      </c>
      <c r="G145" s="198" t="s">
        <v>188</v>
      </c>
      <c r="H145" s="199">
        <v>19.5</v>
      </c>
      <c r="I145" s="200"/>
      <c r="J145" s="201">
        <f>ROUND(I145*H145,2)</f>
        <v>0</v>
      </c>
      <c r="K145" s="197" t="s">
        <v>156</v>
      </c>
      <c r="L145" s="42"/>
      <c r="M145" s="202" t="s">
        <v>19</v>
      </c>
      <c r="N145" s="203" t="s">
        <v>46</v>
      </c>
      <c r="O145" s="8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157</v>
      </c>
      <c r="AT145" s="206" t="s">
        <v>152</v>
      </c>
      <c r="AU145" s="206" t="s">
        <v>158</v>
      </c>
      <c r="AY145" s="15" t="s">
        <v>150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5" t="s">
        <v>80</v>
      </c>
      <c r="BK145" s="207">
        <f>ROUND(I145*H145,2)</f>
        <v>0</v>
      </c>
      <c r="BL145" s="15" t="s">
        <v>157</v>
      </c>
      <c r="BM145" s="206" t="s">
        <v>244</v>
      </c>
    </row>
    <row r="146" s="2" customFormat="1" ht="24.15" customHeight="1">
      <c r="A146" s="36"/>
      <c r="B146" s="37"/>
      <c r="C146" s="195" t="s">
        <v>245</v>
      </c>
      <c r="D146" s="195" t="s">
        <v>152</v>
      </c>
      <c r="E146" s="196" t="s">
        <v>246</v>
      </c>
      <c r="F146" s="197" t="s">
        <v>247</v>
      </c>
      <c r="G146" s="198" t="s">
        <v>155</v>
      </c>
      <c r="H146" s="199">
        <v>15</v>
      </c>
      <c r="I146" s="200"/>
      <c r="J146" s="201">
        <f>ROUND(I146*H146,2)</f>
        <v>0</v>
      </c>
      <c r="K146" s="197" t="s">
        <v>156</v>
      </c>
      <c r="L146" s="42"/>
      <c r="M146" s="202" t="s">
        <v>19</v>
      </c>
      <c r="N146" s="203" t="s">
        <v>46</v>
      </c>
      <c r="O146" s="8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157</v>
      </c>
      <c r="AT146" s="206" t="s">
        <v>152</v>
      </c>
      <c r="AU146" s="206" t="s">
        <v>158</v>
      </c>
      <c r="AY146" s="15" t="s">
        <v>150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5" t="s">
        <v>80</v>
      </c>
      <c r="BK146" s="207">
        <f>ROUND(I146*H146,2)</f>
        <v>0</v>
      </c>
      <c r="BL146" s="15" t="s">
        <v>157</v>
      </c>
      <c r="BM146" s="206" t="s">
        <v>248</v>
      </c>
    </row>
    <row r="147" s="2" customFormat="1" ht="14.4" customHeight="1">
      <c r="A147" s="36"/>
      <c r="B147" s="37"/>
      <c r="C147" s="195" t="s">
        <v>249</v>
      </c>
      <c r="D147" s="195" t="s">
        <v>152</v>
      </c>
      <c r="E147" s="196" t="s">
        <v>250</v>
      </c>
      <c r="F147" s="197" t="s">
        <v>251</v>
      </c>
      <c r="G147" s="198" t="s">
        <v>155</v>
      </c>
      <c r="H147" s="199">
        <v>113.12000000000001</v>
      </c>
      <c r="I147" s="200"/>
      <c r="J147" s="201">
        <f>ROUND(I147*H147,2)</f>
        <v>0</v>
      </c>
      <c r="K147" s="197" t="s">
        <v>156</v>
      </c>
      <c r="L147" s="42"/>
      <c r="M147" s="202" t="s">
        <v>19</v>
      </c>
      <c r="N147" s="203" t="s">
        <v>46</v>
      </c>
      <c r="O147" s="8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157</v>
      </c>
      <c r="AT147" s="206" t="s">
        <v>152</v>
      </c>
      <c r="AU147" s="206" t="s">
        <v>158</v>
      </c>
      <c r="AY147" s="15" t="s">
        <v>150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5" t="s">
        <v>80</v>
      </c>
      <c r="BK147" s="207">
        <f>ROUND(I147*H147,2)</f>
        <v>0</v>
      </c>
      <c r="BL147" s="15" t="s">
        <v>157</v>
      </c>
      <c r="BM147" s="206" t="s">
        <v>252</v>
      </c>
    </row>
    <row r="148" s="2" customFormat="1" ht="14.4" customHeight="1">
      <c r="A148" s="36"/>
      <c r="B148" s="37"/>
      <c r="C148" s="195" t="s">
        <v>253</v>
      </c>
      <c r="D148" s="195" t="s">
        <v>152</v>
      </c>
      <c r="E148" s="196" t="s">
        <v>254</v>
      </c>
      <c r="F148" s="197" t="s">
        <v>255</v>
      </c>
      <c r="G148" s="198" t="s">
        <v>188</v>
      </c>
      <c r="H148" s="199">
        <v>22.5</v>
      </c>
      <c r="I148" s="200"/>
      <c r="J148" s="201">
        <f>ROUND(I148*H148,2)</f>
        <v>0</v>
      </c>
      <c r="K148" s="197" t="s">
        <v>156</v>
      </c>
      <c r="L148" s="42"/>
      <c r="M148" s="202" t="s">
        <v>19</v>
      </c>
      <c r="N148" s="203" t="s">
        <v>46</v>
      </c>
      <c r="O148" s="8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157</v>
      </c>
      <c r="AT148" s="206" t="s">
        <v>152</v>
      </c>
      <c r="AU148" s="206" t="s">
        <v>158</v>
      </c>
      <c r="AY148" s="15" t="s">
        <v>150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5" t="s">
        <v>80</v>
      </c>
      <c r="BK148" s="207">
        <f>ROUND(I148*H148,2)</f>
        <v>0</v>
      </c>
      <c r="BL148" s="15" t="s">
        <v>157</v>
      </c>
      <c r="BM148" s="206" t="s">
        <v>256</v>
      </c>
    </row>
    <row r="149" s="2" customFormat="1" ht="14.4" customHeight="1">
      <c r="A149" s="36"/>
      <c r="B149" s="37"/>
      <c r="C149" s="195" t="s">
        <v>257</v>
      </c>
      <c r="D149" s="195" t="s">
        <v>152</v>
      </c>
      <c r="E149" s="196" t="s">
        <v>258</v>
      </c>
      <c r="F149" s="197" t="s">
        <v>259</v>
      </c>
      <c r="G149" s="198" t="s">
        <v>188</v>
      </c>
      <c r="H149" s="199">
        <v>112.5</v>
      </c>
      <c r="I149" s="200"/>
      <c r="J149" s="201">
        <f>ROUND(I149*H149,2)</f>
        <v>0</v>
      </c>
      <c r="K149" s="197" t="s">
        <v>156</v>
      </c>
      <c r="L149" s="42"/>
      <c r="M149" s="202" t="s">
        <v>19</v>
      </c>
      <c r="N149" s="203" t="s">
        <v>46</v>
      </c>
      <c r="O149" s="8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157</v>
      </c>
      <c r="AT149" s="206" t="s">
        <v>152</v>
      </c>
      <c r="AU149" s="206" t="s">
        <v>158</v>
      </c>
      <c r="AY149" s="15" t="s">
        <v>150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5" t="s">
        <v>80</v>
      </c>
      <c r="BK149" s="207">
        <f>ROUND(I149*H149,2)</f>
        <v>0</v>
      </c>
      <c r="BL149" s="15" t="s">
        <v>157</v>
      </c>
      <c r="BM149" s="206" t="s">
        <v>260</v>
      </c>
    </row>
    <row r="150" s="12" customFormat="1" ht="22.8" customHeight="1">
      <c r="A150" s="12"/>
      <c r="B150" s="179"/>
      <c r="C150" s="180"/>
      <c r="D150" s="181" t="s">
        <v>74</v>
      </c>
      <c r="E150" s="193" t="s">
        <v>158</v>
      </c>
      <c r="F150" s="193" t="s">
        <v>261</v>
      </c>
      <c r="G150" s="180"/>
      <c r="H150" s="180"/>
      <c r="I150" s="183"/>
      <c r="J150" s="194">
        <f>BK150</f>
        <v>0</v>
      </c>
      <c r="K150" s="180"/>
      <c r="L150" s="185"/>
      <c r="M150" s="186"/>
      <c r="N150" s="187"/>
      <c r="O150" s="187"/>
      <c r="P150" s="188">
        <f>SUM(P151:P157)</f>
        <v>0</v>
      </c>
      <c r="Q150" s="187"/>
      <c r="R150" s="188">
        <f>SUM(R151:R157)</f>
        <v>145.47516659999999</v>
      </c>
      <c r="S150" s="187"/>
      <c r="T150" s="189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0" t="s">
        <v>80</v>
      </c>
      <c r="AT150" s="191" t="s">
        <v>74</v>
      </c>
      <c r="AU150" s="191" t="s">
        <v>80</v>
      </c>
      <c r="AY150" s="190" t="s">
        <v>150</v>
      </c>
      <c r="BK150" s="192">
        <f>SUM(BK151:BK157)</f>
        <v>0</v>
      </c>
    </row>
    <row r="151" s="2" customFormat="1" ht="24.15" customHeight="1">
      <c r="A151" s="36"/>
      <c r="B151" s="37"/>
      <c r="C151" s="195" t="s">
        <v>262</v>
      </c>
      <c r="D151" s="195" t="s">
        <v>152</v>
      </c>
      <c r="E151" s="196" t="s">
        <v>263</v>
      </c>
      <c r="F151" s="197" t="s">
        <v>264</v>
      </c>
      <c r="G151" s="198" t="s">
        <v>188</v>
      </c>
      <c r="H151" s="199">
        <v>55.200000000000003</v>
      </c>
      <c r="I151" s="200"/>
      <c r="J151" s="201">
        <f>ROUND(I151*H151,2)</f>
        <v>0</v>
      </c>
      <c r="K151" s="197" t="s">
        <v>156</v>
      </c>
      <c r="L151" s="42"/>
      <c r="M151" s="202" t="s">
        <v>19</v>
      </c>
      <c r="N151" s="203" t="s">
        <v>46</v>
      </c>
      <c r="O151" s="8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157</v>
      </c>
      <c r="AT151" s="206" t="s">
        <v>152</v>
      </c>
      <c r="AU151" s="206" t="s">
        <v>158</v>
      </c>
      <c r="AY151" s="15" t="s">
        <v>150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5" t="s">
        <v>80</v>
      </c>
      <c r="BK151" s="207">
        <f>ROUND(I151*H151,2)</f>
        <v>0</v>
      </c>
      <c r="BL151" s="15" t="s">
        <v>157</v>
      </c>
      <c r="BM151" s="206" t="s">
        <v>265</v>
      </c>
    </row>
    <row r="152" s="2" customFormat="1" ht="24.15" customHeight="1">
      <c r="A152" s="36"/>
      <c r="B152" s="37"/>
      <c r="C152" s="195" t="s">
        <v>266</v>
      </c>
      <c r="D152" s="195" t="s">
        <v>152</v>
      </c>
      <c r="E152" s="196" t="s">
        <v>267</v>
      </c>
      <c r="F152" s="197" t="s">
        <v>268</v>
      </c>
      <c r="G152" s="198" t="s">
        <v>170</v>
      </c>
      <c r="H152" s="199">
        <v>23</v>
      </c>
      <c r="I152" s="200"/>
      <c r="J152" s="201">
        <f>ROUND(I152*H152,2)</f>
        <v>0</v>
      </c>
      <c r="K152" s="197" t="s">
        <v>156</v>
      </c>
      <c r="L152" s="42"/>
      <c r="M152" s="202" t="s">
        <v>19</v>
      </c>
      <c r="N152" s="203" t="s">
        <v>46</v>
      </c>
      <c r="O152" s="82"/>
      <c r="P152" s="204">
        <f>O152*H152</f>
        <v>0</v>
      </c>
      <c r="Q152" s="204">
        <v>0.20469000000000001</v>
      </c>
      <c r="R152" s="204">
        <f>Q152*H152</f>
        <v>4.7078700000000007</v>
      </c>
      <c r="S152" s="204">
        <v>0</v>
      </c>
      <c r="T152" s="20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157</v>
      </c>
      <c r="AT152" s="206" t="s">
        <v>152</v>
      </c>
      <c r="AU152" s="206" t="s">
        <v>158</v>
      </c>
      <c r="AY152" s="15" t="s">
        <v>150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5" t="s">
        <v>80</v>
      </c>
      <c r="BK152" s="207">
        <f>ROUND(I152*H152,2)</f>
        <v>0</v>
      </c>
      <c r="BL152" s="15" t="s">
        <v>157</v>
      </c>
      <c r="BM152" s="206" t="s">
        <v>269</v>
      </c>
    </row>
    <row r="153" s="2" customFormat="1" ht="14.4" customHeight="1">
      <c r="A153" s="36"/>
      <c r="B153" s="37"/>
      <c r="C153" s="195" t="s">
        <v>270</v>
      </c>
      <c r="D153" s="195" t="s">
        <v>152</v>
      </c>
      <c r="E153" s="196" t="s">
        <v>271</v>
      </c>
      <c r="F153" s="197" t="s">
        <v>272</v>
      </c>
      <c r="G153" s="198" t="s">
        <v>188</v>
      </c>
      <c r="H153" s="199">
        <v>48</v>
      </c>
      <c r="I153" s="200"/>
      <c r="J153" s="201">
        <f>ROUND(I153*H153,2)</f>
        <v>0</v>
      </c>
      <c r="K153" s="197" t="s">
        <v>156</v>
      </c>
      <c r="L153" s="42"/>
      <c r="M153" s="202" t="s">
        <v>19</v>
      </c>
      <c r="N153" s="203" t="s">
        <v>46</v>
      </c>
      <c r="O153" s="82"/>
      <c r="P153" s="204">
        <f>O153*H153</f>
        <v>0</v>
      </c>
      <c r="Q153" s="204">
        <v>2.1600000000000001</v>
      </c>
      <c r="R153" s="204">
        <f>Q153*H153</f>
        <v>103.68000000000001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157</v>
      </c>
      <c r="AT153" s="206" t="s">
        <v>152</v>
      </c>
      <c r="AU153" s="206" t="s">
        <v>158</v>
      </c>
      <c r="AY153" s="15" t="s">
        <v>150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5" t="s">
        <v>80</v>
      </c>
      <c r="BK153" s="207">
        <f>ROUND(I153*H153,2)</f>
        <v>0</v>
      </c>
      <c r="BL153" s="15" t="s">
        <v>157</v>
      </c>
      <c r="BM153" s="206" t="s">
        <v>273</v>
      </c>
    </row>
    <row r="154" s="2" customFormat="1" ht="14.4" customHeight="1">
      <c r="A154" s="36"/>
      <c r="B154" s="37"/>
      <c r="C154" s="195" t="s">
        <v>274</v>
      </c>
      <c r="D154" s="195" t="s">
        <v>152</v>
      </c>
      <c r="E154" s="196" t="s">
        <v>275</v>
      </c>
      <c r="F154" s="197" t="s">
        <v>276</v>
      </c>
      <c r="G154" s="198" t="s">
        <v>188</v>
      </c>
      <c r="H154" s="199">
        <v>1.2</v>
      </c>
      <c r="I154" s="200"/>
      <c r="J154" s="201">
        <f>ROUND(I154*H154,2)</f>
        <v>0</v>
      </c>
      <c r="K154" s="197" t="s">
        <v>156</v>
      </c>
      <c r="L154" s="42"/>
      <c r="M154" s="202" t="s">
        <v>19</v>
      </c>
      <c r="N154" s="203" t="s">
        <v>46</v>
      </c>
      <c r="O154" s="82"/>
      <c r="P154" s="204">
        <f>O154*H154</f>
        <v>0</v>
      </c>
      <c r="Q154" s="204">
        <v>2.2563399999999998</v>
      </c>
      <c r="R154" s="204">
        <f>Q154*H154</f>
        <v>2.7076079999999996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157</v>
      </c>
      <c r="AT154" s="206" t="s">
        <v>152</v>
      </c>
      <c r="AU154" s="206" t="s">
        <v>158</v>
      </c>
      <c r="AY154" s="15" t="s">
        <v>150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5" t="s">
        <v>80</v>
      </c>
      <c r="BK154" s="207">
        <f>ROUND(I154*H154,2)</f>
        <v>0</v>
      </c>
      <c r="BL154" s="15" t="s">
        <v>157</v>
      </c>
      <c r="BM154" s="206" t="s">
        <v>277</v>
      </c>
    </row>
    <row r="155" s="2" customFormat="1" ht="14.4" customHeight="1">
      <c r="A155" s="36"/>
      <c r="B155" s="37"/>
      <c r="C155" s="195" t="s">
        <v>278</v>
      </c>
      <c r="D155" s="195" t="s">
        <v>152</v>
      </c>
      <c r="E155" s="196" t="s">
        <v>279</v>
      </c>
      <c r="F155" s="197" t="s">
        <v>280</v>
      </c>
      <c r="G155" s="198" t="s">
        <v>188</v>
      </c>
      <c r="H155" s="199">
        <v>1.8400000000000001</v>
      </c>
      <c r="I155" s="200"/>
      <c r="J155" s="201">
        <f>ROUND(I155*H155,2)</f>
        <v>0</v>
      </c>
      <c r="K155" s="197" t="s">
        <v>156</v>
      </c>
      <c r="L155" s="42"/>
      <c r="M155" s="202" t="s">
        <v>19</v>
      </c>
      <c r="N155" s="203" t="s">
        <v>46</v>
      </c>
      <c r="O155" s="82"/>
      <c r="P155" s="204">
        <f>O155*H155</f>
        <v>0</v>
      </c>
      <c r="Q155" s="204">
        <v>2.45329</v>
      </c>
      <c r="R155" s="204">
        <f>Q155*H155</f>
        <v>4.5140536000000004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157</v>
      </c>
      <c r="AT155" s="206" t="s">
        <v>152</v>
      </c>
      <c r="AU155" s="206" t="s">
        <v>158</v>
      </c>
      <c r="AY155" s="15" t="s">
        <v>150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5" t="s">
        <v>80</v>
      </c>
      <c r="BK155" s="207">
        <f>ROUND(I155*H155,2)</f>
        <v>0</v>
      </c>
      <c r="BL155" s="15" t="s">
        <v>157</v>
      </c>
      <c r="BM155" s="206" t="s">
        <v>281</v>
      </c>
    </row>
    <row r="156" s="2" customFormat="1" ht="24.15" customHeight="1">
      <c r="A156" s="36"/>
      <c r="B156" s="37"/>
      <c r="C156" s="195" t="s">
        <v>282</v>
      </c>
      <c r="D156" s="195" t="s">
        <v>152</v>
      </c>
      <c r="E156" s="196" t="s">
        <v>283</v>
      </c>
      <c r="F156" s="197" t="s">
        <v>284</v>
      </c>
      <c r="G156" s="198" t="s">
        <v>155</v>
      </c>
      <c r="H156" s="199">
        <v>23.5</v>
      </c>
      <c r="I156" s="200"/>
      <c r="J156" s="201">
        <f>ROUND(I156*H156,2)</f>
        <v>0</v>
      </c>
      <c r="K156" s="197" t="s">
        <v>156</v>
      </c>
      <c r="L156" s="42"/>
      <c r="M156" s="202" t="s">
        <v>19</v>
      </c>
      <c r="N156" s="203" t="s">
        <v>46</v>
      </c>
      <c r="O156" s="82"/>
      <c r="P156" s="204">
        <f>O156*H156</f>
        <v>0</v>
      </c>
      <c r="Q156" s="204">
        <v>0.55291000000000001</v>
      </c>
      <c r="R156" s="204">
        <f>Q156*H156</f>
        <v>12.993385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157</v>
      </c>
      <c r="AT156" s="206" t="s">
        <v>152</v>
      </c>
      <c r="AU156" s="206" t="s">
        <v>158</v>
      </c>
      <c r="AY156" s="15" t="s">
        <v>150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5" t="s">
        <v>80</v>
      </c>
      <c r="BK156" s="207">
        <f>ROUND(I156*H156,2)</f>
        <v>0</v>
      </c>
      <c r="BL156" s="15" t="s">
        <v>157</v>
      </c>
      <c r="BM156" s="206" t="s">
        <v>285</v>
      </c>
    </row>
    <row r="157" s="2" customFormat="1" ht="24.15" customHeight="1">
      <c r="A157" s="36"/>
      <c r="B157" s="37"/>
      <c r="C157" s="195" t="s">
        <v>286</v>
      </c>
      <c r="D157" s="195" t="s">
        <v>152</v>
      </c>
      <c r="E157" s="196" t="s">
        <v>287</v>
      </c>
      <c r="F157" s="197" t="s">
        <v>288</v>
      </c>
      <c r="G157" s="198" t="s">
        <v>155</v>
      </c>
      <c r="H157" s="199">
        <v>25</v>
      </c>
      <c r="I157" s="200"/>
      <c r="J157" s="201">
        <f>ROUND(I157*H157,2)</f>
        <v>0</v>
      </c>
      <c r="K157" s="197" t="s">
        <v>156</v>
      </c>
      <c r="L157" s="42"/>
      <c r="M157" s="202" t="s">
        <v>19</v>
      </c>
      <c r="N157" s="203" t="s">
        <v>46</v>
      </c>
      <c r="O157" s="82"/>
      <c r="P157" s="204">
        <f>O157*H157</f>
        <v>0</v>
      </c>
      <c r="Q157" s="204">
        <v>0.67488999999999999</v>
      </c>
      <c r="R157" s="204">
        <f>Q157*H157</f>
        <v>16.872250000000001</v>
      </c>
      <c r="S157" s="204">
        <v>0</v>
      </c>
      <c r="T157" s="20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157</v>
      </c>
      <c r="AT157" s="206" t="s">
        <v>152</v>
      </c>
      <c r="AU157" s="206" t="s">
        <v>158</v>
      </c>
      <c r="AY157" s="15" t="s">
        <v>150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5" t="s">
        <v>80</v>
      </c>
      <c r="BK157" s="207">
        <f>ROUND(I157*H157,2)</f>
        <v>0</v>
      </c>
      <c r="BL157" s="15" t="s">
        <v>157</v>
      </c>
      <c r="BM157" s="206" t="s">
        <v>289</v>
      </c>
    </row>
    <row r="158" s="12" customFormat="1" ht="22.8" customHeight="1">
      <c r="A158" s="12"/>
      <c r="B158" s="179"/>
      <c r="C158" s="180"/>
      <c r="D158" s="181" t="s">
        <v>74</v>
      </c>
      <c r="E158" s="193" t="s">
        <v>163</v>
      </c>
      <c r="F158" s="193" t="s">
        <v>290</v>
      </c>
      <c r="G158" s="180"/>
      <c r="H158" s="180"/>
      <c r="I158" s="183"/>
      <c r="J158" s="194">
        <f>BK158</f>
        <v>0</v>
      </c>
      <c r="K158" s="180"/>
      <c r="L158" s="185"/>
      <c r="M158" s="186"/>
      <c r="N158" s="187"/>
      <c r="O158" s="187"/>
      <c r="P158" s="188">
        <f>SUM(P159:P192)</f>
        <v>0</v>
      </c>
      <c r="Q158" s="187"/>
      <c r="R158" s="188">
        <f>SUM(R159:R192)</f>
        <v>124.26984655999998</v>
      </c>
      <c r="S158" s="187"/>
      <c r="T158" s="189">
        <f>SUM(T159:T192)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0" t="s">
        <v>80</v>
      </c>
      <c r="AT158" s="191" t="s">
        <v>74</v>
      </c>
      <c r="AU158" s="191" t="s">
        <v>80</v>
      </c>
      <c r="AY158" s="190" t="s">
        <v>150</v>
      </c>
      <c r="BK158" s="192">
        <f>SUM(BK159:BK192)</f>
        <v>0</v>
      </c>
    </row>
    <row r="159" s="2" customFormat="1" ht="24.15" customHeight="1">
      <c r="A159" s="36"/>
      <c r="B159" s="37"/>
      <c r="C159" s="195" t="s">
        <v>291</v>
      </c>
      <c r="D159" s="195" t="s">
        <v>152</v>
      </c>
      <c r="E159" s="196" t="s">
        <v>292</v>
      </c>
      <c r="F159" s="197" t="s">
        <v>293</v>
      </c>
      <c r="G159" s="198" t="s">
        <v>188</v>
      </c>
      <c r="H159" s="199">
        <v>30</v>
      </c>
      <c r="I159" s="200"/>
      <c r="J159" s="201">
        <f>ROUND(I159*H159,2)</f>
        <v>0</v>
      </c>
      <c r="K159" s="197" t="s">
        <v>156</v>
      </c>
      <c r="L159" s="42"/>
      <c r="M159" s="202" t="s">
        <v>19</v>
      </c>
      <c r="N159" s="203" t="s">
        <v>46</v>
      </c>
      <c r="O159" s="82"/>
      <c r="P159" s="204">
        <f>O159*H159</f>
        <v>0</v>
      </c>
      <c r="Q159" s="204">
        <v>1.3271500000000001</v>
      </c>
      <c r="R159" s="204">
        <f>Q159*H159</f>
        <v>39.814500000000002</v>
      </c>
      <c r="S159" s="204">
        <v>0</v>
      </c>
      <c r="T159" s="20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157</v>
      </c>
      <c r="AT159" s="206" t="s">
        <v>152</v>
      </c>
      <c r="AU159" s="206" t="s">
        <v>158</v>
      </c>
      <c r="AY159" s="15" t="s">
        <v>150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5" t="s">
        <v>80</v>
      </c>
      <c r="BK159" s="207">
        <f>ROUND(I159*H159,2)</f>
        <v>0</v>
      </c>
      <c r="BL159" s="15" t="s">
        <v>157</v>
      </c>
      <c r="BM159" s="206" t="s">
        <v>294</v>
      </c>
    </row>
    <row r="160" s="2" customFormat="1" ht="14.4" customHeight="1">
      <c r="A160" s="36"/>
      <c r="B160" s="37"/>
      <c r="C160" s="195" t="s">
        <v>295</v>
      </c>
      <c r="D160" s="195" t="s">
        <v>152</v>
      </c>
      <c r="E160" s="196" t="s">
        <v>296</v>
      </c>
      <c r="F160" s="197" t="s">
        <v>297</v>
      </c>
      <c r="G160" s="198" t="s">
        <v>188</v>
      </c>
      <c r="H160" s="199">
        <v>0.158</v>
      </c>
      <c r="I160" s="200"/>
      <c r="J160" s="201">
        <f>ROUND(I160*H160,2)</f>
        <v>0</v>
      </c>
      <c r="K160" s="197" t="s">
        <v>156</v>
      </c>
      <c r="L160" s="42"/>
      <c r="M160" s="202" t="s">
        <v>19</v>
      </c>
      <c r="N160" s="203" t="s">
        <v>46</v>
      </c>
      <c r="O160" s="82"/>
      <c r="P160" s="204">
        <f>O160*H160</f>
        <v>0</v>
      </c>
      <c r="Q160" s="204">
        <v>2.2563399999999998</v>
      </c>
      <c r="R160" s="204">
        <f>Q160*H160</f>
        <v>0.35650171999999997</v>
      </c>
      <c r="S160" s="204">
        <v>0</v>
      </c>
      <c r="T160" s="20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157</v>
      </c>
      <c r="AT160" s="206" t="s">
        <v>152</v>
      </c>
      <c r="AU160" s="206" t="s">
        <v>158</v>
      </c>
      <c r="AY160" s="15" t="s">
        <v>150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5" t="s">
        <v>80</v>
      </c>
      <c r="BK160" s="207">
        <f>ROUND(I160*H160,2)</f>
        <v>0</v>
      </c>
      <c r="BL160" s="15" t="s">
        <v>157</v>
      </c>
      <c r="BM160" s="206" t="s">
        <v>298</v>
      </c>
    </row>
    <row r="161" s="2" customFormat="1" ht="14.4" customHeight="1">
      <c r="A161" s="36"/>
      <c r="B161" s="37"/>
      <c r="C161" s="195" t="s">
        <v>299</v>
      </c>
      <c r="D161" s="195" t="s">
        <v>152</v>
      </c>
      <c r="E161" s="196" t="s">
        <v>300</v>
      </c>
      <c r="F161" s="197" t="s">
        <v>301</v>
      </c>
      <c r="G161" s="198" t="s">
        <v>155</v>
      </c>
      <c r="H161" s="199">
        <v>1.3200000000000001</v>
      </c>
      <c r="I161" s="200"/>
      <c r="J161" s="201">
        <f>ROUND(I161*H161,2)</f>
        <v>0</v>
      </c>
      <c r="K161" s="197" t="s">
        <v>156</v>
      </c>
      <c r="L161" s="42"/>
      <c r="M161" s="202" t="s">
        <v>19</v>
      </c>
      <c r="N161" s="203" t="s">
        <v>46</v>
      </c>
      <c r="O161" s="82"/>
      <c r="P161" s="204">
        <f>O161*H161</f>
        <v>0</v>
      </c>
      <c r="Q161" s="204">
        <v>0.0027499999999999998</v>
      </c>
      <c r="R161" s="204">
        <f>Q161*H161</f>
        <v>0.00363</v>
      </c>
      <c r="S161" s="204">
        <v>0</v>
      </c>
      <c r="T161" s="20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157</v>
      </c>
      <c r="AT161" s="206" t="s">
        <v>152</v>
      </c>
      <c r="AU161" s="206" t="s">
        <v>158</v>
      </c>
      <c r="AY161" s="15" t="s">
        <v>150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5" t="s">
        <v>80</v>
      </c>
      <c r="BK161" s="207">
        <f>ROUND(I161*H161,2)</f>
        <v>0</v>
      </c>
      <c r="BL161" s="15" t="s">
        <v>157</v>
      </c>
      <c r="BM161" s="206" t="s">
        <v>302</v>
      </c>
    </row>
    <row r="162" s="2" customFormat="1" ht="14.4" customHeight="1">
      <c r="A162" s="36"/>
      <c r="B162" s="37"/>
      <c r="C162" s="195" t="s">
        <v>303</v>
      </c>
      <c r="D162" s="195" t="s">
        <v>152</v>
      </c>
      <c r="E162" s="196" t="s">
        <v>304</v>
      </c>
      <c r="F162" s="197" t="s">
        <v>305</v>
      </c>
      <c r="G162" s="198" t="s">
        <v>155</v>
      </c>
      <c r="H162" s="199">
        <v>1.3200000000000001</v>
      </c>
      <c r="I162" s="200"/>
      <c r="J162" s="201">
        <f>ROUND(I162*H162,2)</f>
        <v>0</v>
      </c>
      <c r="K162" s="197" t="s">
        <v>156</v>
      </c>
      <c r="L162" s="42"/>
      <c r="M162" s="202" t="s">
        <v>19</v>
      </c>
      <c r="N162" s="203" t="s">
        <v>46</v>
      </c>
      <c r="O162" s="8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157</v>
      </c>
      <c r="AT162" s="206" t="s">
        <v>152</v>
      </c>
      <c r="AU162" s="206" t="s">
        <v>158</v>
      </c>
      <c r="AY162" s="15" t="s">
        <v>150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5" t="s">
        <v>80</v>
      </c>
      <c r="BK162" s="207">
        <f>ROUND(I162*H162,2)</f>
        <v>0</v>
      </c>
      <c r="BL162" s="15" t="s">
        <v>157</v>
      </c>
      <c r="BM162" s="206" t="s">
        <v>306</v>
      </c>
    </row>
    <row r="163" s="2" customFormat="1" ht="24.15" customHeight="1">
      <c r="A163" s="36"/>
      <c r="B163" s="37"/>
      <c r="C163" s="195" t="s">
        <v>307</v>
      </c>
      <c r="D163" s="195" t="s">
        <v>152</v>
      </c>
      <c r="E163" s="196" t="s">
        <v>308</v>
      </c>
      <c r="F163" s="197" t="s">
        <v>309</v>
      </c>
      <c r="G163" s="198" t="s">
        <v>166</v>
      </c>
      <c r="H163" s="199">
        <v>5</v>
      </c>
      <c r="I163" s="200"/>
      <c r="J163" s="201">
        <f>ROUND(I163*H163,2)</f>
        <v>0</v>
      </c>
      <c r="K163" s="197" t="s">
        <v>156</v>
      </c>
      <c r="L163" s="42"/>
      <c r="M163" s="202" t="s">
        <v>19</v>
      </c>
      <c r="N163" s="203" t="s">
        <v>46</v>
      </c>
      <c r="O163" s="82"/>
      <c r="P163" s="204">
        <f>O163*H163</f>
        <v>0</v>
      </c>
      <c r="Q163" s="204">
        <v>0.035630000000000002</v>
      </c>
      <c r="R163" s="204">
        <f>Q163*H163</f>
        <v>0.17815</v>
      </c>
      <c r="S163" s="204">
        <v>0</v>
      </c>
      <c r="T163" s="20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157</v>
      </c>
      <c r="AT163" s="206" t="s">
        <v>152</v>
      </c>
      <c r="AU163" s="206" t="s">
        <v>158</v>
      </c>
      <c r="AY163" s="15" t="s">
        <v>150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5" t="s">
        <v>80</v>
      </c>
      <c r="BK163" s="207">
        <f>ROUND(I163*H163,2)</f>
        <v>0</v>
      </c>
      <c r="BL163" s="15" t="s">
        <v>157</v>
      </c>
      <c r="BM163" s="206" t="s">
        <v>310</v>
      </c>
    </row>
    <row r="164" s="2" customFormat="1" ht="14.4" customHeight="1">
      <c r="A164" s="36"/>
      <c r="B164" s="37"/>
      <c r="C164" s="195" t="s">
        <v>311</v>
      </c>
      <c r="D164" s="195" t="s">
        <v>152</v>
      </c>
      <c r="E164" s="196" t="s">
        <v>312</v>
      </c>
      <c r="F164" s="197" t="s">
        <v>313</v>
      </c>
      <c r="G164" s="198" t="s">
        <v>166</v>
      </c>
      <c r="H164" s="199">
        <v>12</v>
      </c>
      <c r="I164" s="200"/>
      <c r="J164" s="201">
        <f>ROUND(I164*H164,2)</f>
        <v>0</v>
      </c>
      <c r="K164" s="197" t="s">
        <v>156</v>
      </c>
      <c r="L164" s="42"/>
      <c r="M164" s="202" t="s">
        <v>19</v>
      </c>
      <c r="N164" s="203" t="s">
        <v>46</v>
      </c>
      <c r="O164" s="82"/>
      <c r="P164" s="204">
        <f>O164*H164</f>
        <v>0</v>
      </c>
      <c r="Q164" s="204">
        <v>0.027109999999999999</v>
      </c>
      <c r="R164" s="204">
        <f>Q164*H164</f>
        <v>0.32532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157</v>
      </c>
      <c r="AT164" s="206" t="s">
        <v>152</v>
      </c>
      <c r="AU164" s="206" t="s">
        <v>158</v>
      </c>
      <c r="AY164" s="15" t="s">
        <v>150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5" t="s">
        <v>80</v>
      </c>
      <c r="BK164" s="207">
        <f>ROUND(I164*H164,2)</f>
        <v>0</v>
      </c>
      <c r="BL164" s="15" t="s">
        <v>157</v>
      </c>
      <c r="BM164" s="206" t="s">
        <v>314</v>
      </c>
    </row>
    <row r="165" s="2" customFormat="1" ht="14.4" customHeight="1">
      <c r="A165" s="36"/>
      <c r="B165" s="37"/>
      <c r="C165" s="195" t="s">
        <v>315</v>
      </c>
      <c r="D165" s="195" t="s">
        <v>152</v>
      </c>
      <c r="E165" s="196" t="s">
        <v>316</v>
      </c>
      <c r="F165" s="197" t="s">
        <v>317</v>
      </c>
      <c r="G165" s="198" t="s">
        <v>166</v>
      </c>
      <c r="H165" s="199">
        <v>2</v>
      </c>
      <c r="I165" s="200"/>
      <c r="J165" s="201">
        <f>ROUND(I165*H165,2)</f>
        <v>0</v>
      </c>
      <c r="K165" s="197" t="s">
        <v>156</v>
      </c>
      <c r="L165" s="42"/>
      <c r="M165" s="202" t="s">
        <v>19</v>
      </c>
      <c r="N165" s="203" t="s">
        <v>46</v>
      </c>
      <c r="O165" s="82"/>
      <c r="P165" s="204">
        <f>O165*H165</f>
        <v>0</v>
      </c>
      <c r="Q165" s="204">
        <v>0.035639999999999998</v>
      </c>
      <c r="R165" s="204">
        <f>Q165*H165</f>
        <v>0.071279999999999996</v>
      </c>
      <c r="S165" s="204">
        <v>0</v>
      </c>
      <c r="T165" s="20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157</v>
      </c>
      <c r="AT165" s="206" t="s">
        <v>152</v>
      </c>
      <c r="AU165" s="206" t="s">
        <v>158</v>
      </c>
      <c r="AY165" s="15" t="s">
        <v>150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5" t="s">
        <v>80</v>
      </c>
      <c r="BK165" s="207">
        <f>ROUND(I165*H165,2)</f>
        <v>0</v>
      </c>
      <c r="BL165" s="15" t="s">
        <v>157</v>
      </c>
      <c r="BM165" s="206" t="s">
        <v>318</v>
      </c>
    </row>
    <row r="166" s="2" customFormat="1" ht="24.15" customHeight="1">
      <c r="A166" s="36"/>
      <c r="B166" s="37"/>
      <c r="C166" s="195" t="s">
        <v>319</v>
      </c>
      <c r="D166" s="195" t="s">
        <v>152</v>
      </c>
      <c r="E166" s="196" t="s">
        <v>320</v>
      </c>
      <c r="F166" s="197" t="s">
        <v>321</v>
      </c>
      <c r="G166" s="198" t="s">
        <v>232</v>
      </c>
      <c r="H166" s="199">
        <v>0.016</v>
      </c>
      <c r="I166" s="200"/>
      <c r="J166" s="201">
        <f>ROUND(I166*H166,2)</f>
        <v>0</v>
      </c>
      <c r="K166" s="197" t="s">
        <v>156</v>
      </c>
      <c r="L166" s="42"/>
      <c r="M166" s="202" t="s">
        <v>19</v>
      </c>
      <c r="N166" s="203" t="s">
        <v>46</v>
      </c>
      <c r="O166" s="82"/>
      <c r="P166" s="204">
        <f>O166*H166</f>
        <v>0</v>
      </c>
      <c r="Q166" s="204">
        <v>0.019539999999999998</v>
      </c>
      <c r="R166" s="204">
        <f>Q166*H166</f>
        <v>0.00031263999999999999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157</v>
      </c>
      <c r="AT166" s="206" t="s">
        <v>152</v>
      </c>
      <c r="AU166" s="206" t="s">
        <v>158</v>
      </c>
      <c r="AY166" s="15" t="s">
        <v>150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5" t="s">
        <v>80</v>
      </c>
      <c r="BK166" s="207">
        <f>ROUND(I166*H166,2)</f>
        <v>0</v>
      </c>
      <c r="BL166" s="15" t="s">
        <v>157</v>
      </c>
      <c r="BM166" s="206" t="s">
        <v>322</v>
      </c>
    </row>
    <row r="167" s="2" customFormat="1" ht="14.4" customHeight="1">
      <c r="A167" s="36"/>
      <c r="B167" s="37"/>
      <c r="C167" s="208" t="s">
        <v>323</v>
      </c>
      <c r="D167" s="208" t="s">
        <v>324</v>
      </c>
      <c r="E167" s="209" t="s">
        <v>325</v>
      </c>
      <c r="F167" s="210" t="s">
        <v>326</v>
      </c>
      <c r="G167" s="211" t="s">
        <v>232</v>
      </c>
      <c r="H167" s="212">
        <v>0.016</v>
      </c>
      <c r="I167" s="213"/>
      <c r="J167" s="214">
        <f>ROUND(I167*H167,2)</f>
        <v>0</v>
      </c>
      <c r="K167" s="210" t="s">
        <v>156</v>
      </c>
      <c r="L167" s="215"/>
      <c r="M167" s="216" t="s">
        <v>19</v>
      </c>
      <c r="N167" s="217" t="s">
        <v>46</v>
      </c>
      <c r="O167" s="82"/>
      <c r="P167" s="204">
        <f>O167*H167</f>
        <v>0</v>
      </c>
      <c r="Q167" s="204">
        <v>1</v>
      </c>
      <c r="R167" s="204">
        <f>Q167*H167</f>
        <v>0.016</v>
      </c>
      <c r="S167" s="204">
        <v>0</v>
      </c>
      <c r="T167" s="20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185</v>
      </c>
      <c r="AT167" s="206" t="s">
        <v>324</v>
      </c>
      <c r="AU167" s="206" t="s">
        <v>158</v>
      </c>
      <c r="AY167" s="15" t="s">
        <v>150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5" t="s">
        <v>80</v>
      </c>
      <c r="BK167" s="207">
        <f>ROUND(I167*H167,2)</f>
        <v>0</v>
      </c>
      <c r="BL167" s="15" t="s">
        <v>157</v>
      </c>
      <c r="BM167" s="206" t="s">
        <v>327</v>
      </c>
    </row>
    <row r="168" s="2" customFormat="1" ht="24.15" customHeight="1">
      <c r="A168" s="36"/>
      <c r="B168" s="37"/>
      <c r="C168" s="195" t="s">
        <v>328</v>
      </c>
      <c r="D168" s="195" t="s">
        <v>152</v>
      </c>
      <c r="E168" s="196" t="s">
        <v>329</v>
      </c>
      <c r="F168" s="197" t="s">
        <v>330</v>
      </c>
      <c r="G168" s="198" t="s">
        <v>155</v>
      </c>
      <c r="H168" s="199">
        <v>125</v>
      </c>
      <c r="I168" s="200"/>
      <c r="J168" s="201">
        <f>ROUND(I168*H168,2)</f>
        <v>0</v>
      </c>
      <c r="K168" s="197" t="s">
        <v>156</v>
      </c>
      <c r="L168" s="42"/>
      <c r="M168" s="202" t="s">
        <v>19</v>
      </c>
      <c r="N168" s="203" t="s">
        <v>46</v>
      </c>
      <c r="O168" s="82"/>
      <c r="P168" s="204">
        <f>O168*H168</f>
        <v>0</v>
      </c>
      <c r="Q168" s="204">
        <v>0.028570000000000002</v>
      </c>
      <c r="R168" s="204">
        <f>Q168*H168</f>
        <v>3.57125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157</v>
      </c>
      <c r="AT168" s="206" t="s">
        <v>152</v>
      </c>
      <c r="AU168" s="206" t="s">
        <v>158</v>
      </c>
      <c r="AY168" s="15" t="s">
        <v>150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5" t="s">
        <v>80</v>
      </c>
      <c r="BK168" s="207">
        <f>ROUND(I168*H168,2)</f>
        <v>0</v>
      </c>
      <c r="BL168" s="15" t="s">
        <v>157</v>
      </c>
      <c r="BM168" s="206" t="s">
        <v>331</v>
      </c>
    </row>
    <row r="169" s="2" customFormat="1" ht="14.4" customHeight="1">
      <c r="A169" s="36"/>
      <c r="B169" s="37"/>
      <c r="C169" s="195" t="s">
        <v>332</v>
      </c>
      <c r="D169" s="195" t="s">
        <v>152</v>
      </c>
      <c r="E169" s="196" t="s">
        <v>333</v>
      </c>
      <c r="F169" s="197" t="s">
        <v>334</v>
      </c>
      <c r="G169" s="198" t="s">
        <v>155</v>
      </c>
      <c r="H169" s="199">
        <v>26.300000000000001</v>
      </c>
      <c r="I169" s="200"/>
      <c r="J169" s="201">
        <f>ROUND(I169*H169,2)</f>
        <v>0</v>
      </c>
      <c r="K169" s="197" t="s">
        <v>156</v>
      </c>
      <c r="L169" s="42"/>
      <c r="M169" s="202" t="s">
        <v>19</v>
      </c>
      <c r="N169" s="203" t="s">
        <v>46</v>
      </c>
      <c r="O169" s="82"/>
      <c r="P169" s="204">
        <f>O169*H169</f>
        <v>0</v>
      </c>
      <c r="Q169" s="204">
        <v>0.04795</v>
      </c>
      <c r="R169" s="204">
        <f>Q169*H169</f>
        <v>1.261085</v>
      </c>
      <c r="S169" s="204">
        <v>0</v>
      </c>
      <c r="T169" s="20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157</v>
      </c>
      <c r="AT169" s="206" t="s">
        <v>152</v>
      </c>
      <c r="AU169" s="206" t="s">
        <v>158</v>
      </c>
      <c r="AY169" s="15" t="s">
        <v>150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5" t="s">
        <v>80</v>
      </c>
      <c r="BK169" s="207">
        <f>ROUND(I169*H169,2)</f>
        <v>0</v>
      </c>
      <c r="BL169" s="15" t="s">
        <v>157</v>
      </c>
      <c r="BM169" s="206" t="s">
        <v>335</v>
      </c>
    </row>
    <row r="170" s="2" customFormat="1" ht="14.4" customHeight="1">
      <c r="A170" s="36"/>
      <c r="B170" s="37"/>
      <c r="C170" s="195" t="s">
        <v>336</v>
      </c>
      <c r="D170" s="195" t="s">
        <v>152</v>
      </c>
      <c r="E170" s="196" t="s">
        <v>337</v>
      </c>
      <c r="F170" s="197" t="s">
        <v>338</v>
      </c>
      <c r="G170" s="198" t="s">
        <v>155</v>
      </c>
      <c r="H170" s="199">
        <v>19</v>
      </c>
      <c r="I170" s="200"/>
      <c r="J170" s="201">
        <f>ROUND(I170*H170,2)</f>
        <v>0</v>
      </c>
      <c r="K170" s="197" t="s">
        <v>156</v>
      </c>
      <c r="L170" s="42"/>
      <c r="M170" s="202" t="s">
        <v>19</v>
      </c>
      <c r="N170" s="203" t="s">
        <v>46</v>
      </c>
      <c r="O170" s="82"/>
      <c r="P170" s="204">
        <f>O170*H170</f>
        <v>0</v>
      </c>
      <c r="Q170" s="204">
        <v>0.11576</v>
      </c>
      <c r="R170" s="204">
        <f>Q170*H170</f>
        <v>2.1994400000000001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157</v>
      </c>
      <c r="AT170" s="206" t="s">
        <v>152</v>
      </c>
      <c r="AU170" s="206" t="s">
        <v>158</v>
      </c>
      <c r="AY170" s="15" t="s">
        <v>150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5" t="s">
        <v>80</v>
      </c>
      <c r="BK170" s="207">
        <f>ROUND(I170*H170,2)</f>
        <v>0</v>
      </c>
      <c r="BL170" s="15" t="s">
        <v>157</v>
      </c>
      <c r="BM170" s="206" t="s">
        <v>339</v>
      </c>
    </row>
    <row r="171" s="2" customFormat="1" ht="24.15" customHeight="1">
      <c r="A171" s="36"/>
      <c r="B171" s="37"/>
      <c r="C171" s="195" t="s">
        <v>340</v>
      </c>
      <c r="D171" s="195" t="s">
        <v>152</v>
      </c>
      <c r="E171" s="196" t="s">
        <v>341</v>
      </c>
      <c r="F171" s="197" t="s">
        <v>342</v>
      </c>
      <c r="G171" s="198" t="s">
        <v>188</v>
      </c>
      <c r="H171" s="199">
        <v>42</v>
      </c>
      <c r="I171" s="200"/>
      <c r="J171" s="201">
        <f>ROUND(I171*H171,2)</f>
        <v>0</v>
      </c>
      <c r="K171" s="197" t="s">
        <v>156</v>
      </c>
      <c r="L171" s="42"/>
      <c r="M171" s="202" t="s">
        <v>19</v>
      </c>
      <c r="N171" s="203" t="s">
        <v>46</v>
      </c>
      <c r="O171" s="82"/>
      <c r="P171" s="204">
        <f>O171*H171</f>
        <v>0</v>
      </c>
      <c r="Q171" s="204">
        <v>0.71135999999999999</v>
      </c>
      <c r="R171" s="204">
        <f>Q171*H171</f>
        <v>29.877119999999998</v>
      </c>
      <c r="S171" s="204">
        <v>0</v>
      </c>
      <c r="T171" s="20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157</v>
      </c>
      <c r="AT171" s="206" t="s">
        <v>152</v>
      </c>
      <c r="AU171" s="206" t="s">
        <v>158</v>
      </c>
      <c r="AY171" s="15" t="s">
        <v>150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5" t="s">
        <v>80</v>
      </c>
      <c r="BK171" s="207">
        <f>ROUND(I171*H171,2)</f>
        <v>0</v>
      </c>
      <c r="BL171" s="15" t="s">
        <v>157</v>
      </c>
      <c r="BM171" s="206" t="s">
        <v>343</v>
      </c>
    </row>
    <row r="172" s="2" customFormat="1" ht="14.4" customHeight="1">
      <c r="A172" s="36"/>
      <c r="B172" s="37"/>
      <c r="C172" s="208" t="s">
        <v>344</v>
      </c>
      <c r="D172" s="208" t="s">
        <v>324</v>
      </c>
      <c r="E172" s="209" t="s">
        <v>345</v>
      </c>
      <c r="F172" s="210" t="s">
        <v>346</v>
      </c>
      <c r="G172" s="211" t="s">
        <v>232</v>
      </c>
      <c r="H172" s="212">
        <v>7.3499999999999996</v>
      </c>
      <c r="I172" s="213"/>
      <c r="J172" s="214">
        <f>ROUND(I172*H172,2)</f>
        <v>0</v>
      </c>
      <c r="K172" s="210" t="s">
        <v>156</v>
      </c>
      <c r="L172" s="215"/>
      <c r="M172" s="216" t="s">
        <v>19</v>
      </c>
      <c r="N172" s="217" t="s">
        <v>46</v>
      </c>
      <c r="O172" s="82"/>
      <c r="P172" s="204">
        <f>O172*H172</f>
        <v>0</v>
      </c>
      <c r="Q172" s="204">
        <v>1</v>
      </c>
      <c r="R172" s="204">
        <f>Q172*H172</f>
        <v>7.3499999999999996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185</v>
      </c>
      <c r="AT172" s="206" t="s">
        <v>324</v>
      </c>
      <c r="AU172" s="206" t="s">
        <v>158</v>
      </c>
      <c r="AY172" s="15" t="s">
        <v>150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5" t="s">
        <v>80</v>
      </c>
      <c r="BK172" s="207">
        <f>ROUND(I172*H172,2)</f>
        <v>0</v>
      </c>
      <c r="BL172" s="15" t="s">
        <v>157</v>
      </c>
      <c r="BM172" s="206" t="s">
        <v>347</v>
      </c>
    </row>
    <row r="173" s="2" customFormat="1" ht="24.15" customHeight="1">
      <c r="A173" s="36"/>
      <c r="B173" s="37"/>
      <c r="C173" s="195" t="s">
        <v>348</v>
      </c>
      <c r="D173" s="195" t="s">
        <v>152</v>
      </c>
      <c r="E173" s="196" t="s">
        <v>349</v>
      </c>
      <c r="F173" s="197" t="s">
        <v>350</v>
      </c>
      <c r="G173" s="198" t="s">
        <v>166</v>
      </c>
      <c r="H173" s="199">
        <v>10</v>
      </c>
      <c r="I173" s="200"/>
      <c r="J173" s="201">
        <f>ROUND(I173*H173,2)</f>
        <v>0</v>
      </c>
      <c r="K173" s="197" t="s">
        <v>156</v>
      </c>
      <c r="L173" s="42"/>
      <c r="M173" s="202" t="s">
        <v>19</v>
      </c>
      <c r="N173" s="203" t="s">
        <v>46</v>
      </c>
      <c r="O173" s="82"/>
      <c r="P173" s="204">
        <f>O173*H173</f>
        <v>0</v>
      </c>
      <c r="Q173" s="204">
        <v>0.0046800000000000001</v>
      </c>
      <c r="R173" s="204">
        <f>Q173*H173</f>
        <v>0.046800000000000001</v>
      </c>
      <c r="S173" s="204">
        <v>0</v>
      </c>
      <c r="T173" s="20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157</v>
      </c>
      <c r="AT173" s="206" t="s">
        <v>152</v>
      </c>
      <c r="AU173" s="206" t="s">
        <v>158</v>
      </c>
      <c r="AY173" s="15" t="s">
        <v>150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5" t="s">
        <v>80</v>
      </c>
      <c r="BK173" s="207">
        <f>ROUND(I173*H173,2)</f>
        <v>0</v>
      </c>
      <c r="BL173" s="15" t="s">
        <v>157</v>
      </c>
      <c r="BM173" s="206" t="s">
        <v>351</v>
      </c>
    </row>
    <row r="174" s="2" customFormat="1" ht="24.15" customHeight="1">
      <c r="A174" s="36"/>
      <c r="B174" s="37"/>
      <c r="C174" s="195" t="s">
        <v>352</v>
      </c>
      <c r="D174" s="195" t="s">
        <v>152</v>
      </c>
      <c r="E174" s="196" t="s">
        <v>353</v>
      </c>
      <c r="F174" s="197" t="s">
        <v>354</v>
      </c>
      <c r="G174" s="198" t="s">
        <v>166</v>
      </c>
      <c r="H174" s="199">
        <v>71</v>
      </c>
      <c r="I174" s="200"/>
      <c r="J174" s="201">
        <f>ROUND(I174*H174,2)</f>
        <v>0</v>
      </c>
      <c r="K174" s="197" t="s">
        <v>156</v>
      </c>
      <c r="L174" s="42"/>
      <c r="M174" s="202" t="s">
        <v>19</v>
      </c>
      <c r="N174" s="203" t="s">
        <v>46</v>
      </c>
      <c r="O174" s="82"/>
      <c r="P174" s="204">
        <f>O174*H174</f>
        <v>0</v>
      </c>
      <c r="Q174" s="204">
        <v>0.0070200000000000002</v>
      </c>
      <c r="R174" s="204">
        <f>Q174*H174</f>
        <v>0.49842000000000003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157</v>
      </c>
      <c r="AT174" s="206" t="s">
        <v>152</v>
      </c>
      <c r="AU174" s="206" t="s">
        <v>158</v>
      </c>
      <c r="AY174" s="15" t="s">
        <v>150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5" t="s">
        <v>80</v>
      </c>
      <c r="BK174" s="207">
        <f>ROUND(I174*H174,2)</f>
        <v>0</v>
      </c>
      <c r="BL174" s="15" t="s">
        <v>157</v>
      </c>
      <c r="BM174" s="206" t="s">
        <v>355</v>
      </c>
    </row>
    <row r="175" s="2" customFormat="1" ht="24.15" customHeight="1">
      <c r="A175" s="36"/>
      <c r="B175" s="37"/>
      <c r="C175" s="195" t="s">
        <v>356</v>
      </c>
      <c r="D175" s="195" t="s">
        <v>152</v>
      </c>
      <c r="E175" s="196" t="s">
        <v>357</v>
      </c>
      <c r="F175" s="197" t="s">
        <v>358</v>
      </c>
      <c r="G175" s="198" t="s">
        <v>155</v>
      </c>
      <c r="H175" s="199">
        <v>1.44</v>
      </c>
      <c r="I175" s="200"/>
      <c r="J175" s="201">
        <f>ROUND(I175*H175,2)</f>
        <v>0</v>
      </c>
      <c r="K175" s="197" t="s">
        <v>156</v>
      </c>
      <c r="L175" s="42"/>
      <c r="M175" s="202" t="s">
        <v>19</v>
      </c>
      <c r="N175" s="203" t="s">
        <v>46</v>
      </c>
      <c r="O175" s="82"/>
      <c r="P175" s="204">
        <f>O175*H175</f>
        <v>0</v>
      </c>
      <c r="Q175" s="204">
        <v>0.25364999999999999</v>
      </c>
      <c r="R175" s="204">
        <f>Q175*H175</f>
        <v>0.36525599999999997</v>
      </c>
      <c r="S175" s="204">
        <v>0</v>
      </c>
      <c r="T175" s="20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157</v>
      </c>
      <c r="AT175" s="206" t="s">
        <v>152</v>
      </c>
      <c r="AU175" s="206" t="s">
        <v>158</v>
      </c>
      <c r="AY175" s="15" t="s">
        <v>150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5" t="s">
        <v>80</v>
      </c>
      <c r="BK175" s="207">
        <f>ROUND(I175*H175,2)</f>
        <v>0</v>
      </c>
      <c r="BL175" s="15" t="s">
        <v>157</v>
      </c>
      <c r="BM175" s="206" t="s">
        <v>359</v>
      </c>
    </row>
    <row r="176" s="2" customFormat="1" ht="14.4" customHeight="1">
      <c r="A176" s="36"/>
      <c r="B176" s="37"/>
      <c r="C176" s="195" t="s">
        <v>360</v>
      </c>
      <c r="D176" s="195" t="s">
        <v>152</v>
      </c>
      <c r="E176" s="196" t="s">
        <v>361</v>
      </c>
      <c r="F176" s="197" t="s">
        <v>362</v>
      </c>
      <c r="G176" s="198" t="s">
        <v>232</v>
      </c>
      <c r="H176" s="199">
        <v>0.57999999999999996</v>
      </c>
      <c r="I176" s="200"/>
      <c r="J176" s="201">
        <f>ROUND(I176*H176,2)</f>
        <v>0</v>
      </c>
      <c r="K176" s="197" t="s">
        <v>156</v>
      </c>
      <c r="L176" s="42"/>
      <c r="M176" s="202" t="s">
        <v>19</v>
      </c>
      <c r="N176" s="203" t="s">
        <v>46</v>
      </c>
      <c r="O176" s="82"/>
      <c r="P176" s="204">
        <f>O176*H176</f>
        <v>0</v>
      </c>
      <c r="Q176" s="204">
        <v>1.06277</v>
      </c>
      <c r="R176" s="204">
        <f>Q176*H176</f>
        <v>0.61640659999999992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157</v>
      </c>
      <c r="AT176" s="206" t="s">
        <v>152</v>
      </c>
      <c r="AU176" s="206" t="s">
        <v>158</v>
      </c>
      <c r="AY176" s="15" t="s">
        <v>150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5" t="s">
        <v>80</v>
      </c>
      <c r="BK176" s="207">
        <f>ROUND(I176*H176,2)</f>
        <v>0</v>
      </c>
      <c r="BL176" s="15" t="s">
        <v>157</v>
      </c>
      <c r="BM176" s="206" t="s">
        <v>363</v>
      </c>
    </row>
    <row r="177" s="2" customFormat="1" ht="24.15" customHeight="1">
      <c r="A177" s="36"/>
      <c r="B177" s="37"/>
      <c r="C177" s="195" t="s">
        <v>364</v>
      </c>
      <c r="D177" s="195" t="s">
        <v>152</v>
      </c>
      <c r="E177" s="196" t="s">
        <v>365</v>
      </c>
      <c r="F177" s="197" t="s">
        <v>366</v>
      </c>
      <c r="G177" s="198" t="s">
        <v>155</v>
      </c>
      <c r="H177" s="199">
        <v>4.2300000000000004</v>
      </c>
      <c r="I177" s="200"/>
      <c r="J177" s="201">
        <f>ROUND(I177*H177,2)</f>
        <v>0</v>
      </c>
      <c r="K177" s="197" t="s">
        <v>156</v>
      </c>
      <c r="L177" s="42"/>
      <c r="M177" s="202" t="s">
        <v>19</v>
      </c>
      <c r="N177" s="203" t="s">
        <v>46</v>
      </c>
      <c r="O177" s="82"/>
      <c r="P177" s="204">
        <f>O177*H177</f>
        <v>0</v>
      </c>
      <c r="Q177" s="204">
        <v>0.23458000000000001</v>
      </c>
      <c r="R177" s="204">
        <f>Q177*H177</f>
        <v>0.99227340000000019</v>
      </c>
      <c r="S177" s="204">
        <v>0</v>
      </c>
      <c r="T177" s="20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157</v>
      </c>
      <c r="AT177" s="206" t="s">
        <v>152</v>
      </c>
      <c r="AU177" s="206" t="s">
        <v>158</v>
      </c>
      <c r="AY177" s="15" t="s">
        <v>150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5" t="s">
        <v>80</v>
      </c>
      <c r="BK177" s="207">
        <f>ROUND(I177*H177,2)</f>
        <v>0</v>
      </c>
      <c r="BL177" s="15" t="s">
        <v>157</v>
      </c>
      <c r="BM177" s="206" t="s">
        <v>367</v>
      </c>
    </row>
    <row r="178" s="2" customFormat="1" ht="24.15" customHeight="1">
      <c r="A178" s="36"/>
      <c r="B178" s="37"/>
      <c r="C178" s="195" t="s">
        <v>368</v>
      </c>
      <c r="D178" s="195" t="s">
        <v>152</v>
      </c>
      <c r="E178" s="196" t="s">
        <v>369</v>
      </c>
      <c r="F178" s="197" t="s">
        <v>370</v>
      </c>
      <c r="G178" s="198" t="s">
        <v>155</v>
      </c>
      <c r="H178" s="199">
        <v>16</v>
      </c>
      <c r="I178" s="200"/>
      <c r="J178" s="201">
        <f>ROUND(I178*H178,2)</f>
        <v>0</v>
      </c>
      <c r="K178" s="197" t="s">
        <v>156</v>
      </c>
      <c r="L178" s="42"/>
      <c r="M178" s="202" t="s">
        <v>19</v>
      </c>
      <c r="N178" s="203" t="s">
        <v>46</v>
      </c>
      <c r="O178" s="82"/>
      <c r="P178" s="204">
        <f>O178*H178</f>
        <v>0</v>
      </c>
      <c r="Q178" s="204">
        <v>0.11549</v>
      </c>
      <c r="R178" s="204">
        <f>Q178*H178</f>
        <v>1.8478399999999999</v>
      </c>
      <c r="S178" s="204">
        <v>0</v>
      </c>
      <c r="T178" s="20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157</v>
      </c>
      <c r="AT178" s="206" t="s">
        <v>152</v>
      </c>
      <c r="AU178" s="206" t="s">
        <v>158</v>
      </c>
      <c r="AY178" s="15" t="s">
        <v>150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5" t="s">
        <v>80</v>
      </c>
      <c r="BK178" s="207">
        <f>ROUND(I178*H178,2)</f>
        <v>0</v>
      </c>
      <c r="BL178" s="15" t="s">
        <v>157</v>
      </c>
      <c r="BM178" s="206" t="s">
        <v>371</v>
      </c>
    </row>
    <row r="179" s="2" customFormat="1" ht="24.15" customHeight="1">
      <c r="A179" s="36"/>
      <c r="B179" s="37"/>
      <c r="C179" s="195" t="s">
        <v>372</v>
      </c>
      <c r="D179" s="195" t="s">
        <v>152</v>
      </c>
      <c r="E179" s="196" t="s">
        <v>373</v>
      </c>
      <c r="F179" s="197" t="s">
        <v>374</v>
      </c>
      <c r="G179" s="198" t="s">
        <v>155</v>
      </c>
      <c r="H179" s="199">
        <v>97.079999999999998</v>
      </c>
      <c r="I179" s="200"/>
      <c r="J179" s="201">
        <f>ROUND(I179*H179,2)</f>
        <v>0</v>
      </c>
      <c r="K179" s="197" t="s">
        <v>156</v>
      </c>
      <c r="L179" s="42"/>
      <c r="M179" s="202" t="s">
        <v>19</v>
      </c>
      <c r="N179" s="203" t="s">
        <v>46</v>
      </c>
      <c r="O179" s="82"/>
      <c r="P179" s="204">
        <f>O179*H179</f>
        <v>0</v>
      </c>
      <c r="Q179" s="204">
        <v>0.058970000000000002</v>
      </c>
      <c r="R179" s="204">
        <f>Q179*H179</f>
        <v>5.7248076000000001</v>
      </c>
      <c r="S179" s="204">
        <v>0</v>
      </c>
      <c r="T179" s="20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157</v>
      </c>
      <c r="AT179" s="206" t="s">
        <v>152</v>
      </c>
      <c r="AU179" s="206" t="s">
        <v>158</v>
      </c>
      <c r="AY179" s="15" t="s">
        <v>150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5" t="s">
        <v>80</v>
      </c>
      <c r="BK179" s="207">
        <f>ROUND(I179*H179,2)</f>
        <v>0</v>
      </c>
      <c r="BL179" s="15" t="s">
        <v>157</v>
      </c>
      <c r="BM179" s="206" t="s">
        <v>375</v>
      </c>
    </row>
    <row r="180" s="2" customFormat="1" ht="24.15" customHeight="1">
      <c r="A180" s="36"/>
      <c r="B180" s="37"/>
      <c r="C180" s="195" t="s">
        <v>376</v>
      </c>
      <c r="D180" s="195" t="s">
        <v>152</v>
      </c>
      <c r="E180" s="196" t="s">
        <v>377</v>
      </c>
      <c r="F180" s="197" t="s">
        <v>378</v>
      </c>
      <c r="G180" s="198" t="s">
        <v>155</v>
      </c>
      <c r="H180" s="199">
        <v>147.5</v>
      </c>
      <c r="I180" s="200"/>
      <c r="J180" s="201">
        <f>ROUND(I180*H180,2)</f>
        <v>0</v>
      </c>
      <c r="K180" s="197" t="s">
        <v>156</v>
      </c>
      <c r="L180" s="42"/>
      <c r="M180" s="202" t="s">
        <v>19</v>
      </c>
      <c r="N180" s="203" t="s">
        <v>46</v>
      </c>
      <c r="O180" s="82"/>
      <c r="P180" s="204">
        <f>O180*H180</f>
        <v>0</v>
      </c>
      <c r="Q180" s="204">
        <v>0.066879999999999995</v>
      </c>
      <c r="R180" s="204">
        <f>Q180*H180</f>
        <v>9.8647999999999989</v>
      </c>
      <c r="S180" s="204">
        <v>0</v>
      </c>
      <c r="T180" s="20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157</v>
      </c>
      <c r="AT180" s="206" t="s">
        <v>152</v>
      </c>
      <c r="AU180" s="206" t="s">
        <v>158</v>
      </c>
      <c r="AY180" s="15" t="s">
        <v>150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5" t="s">
        <v>80</v>
      </c>
      <c r="BK180" s="207">
        <f>ROUND(I180*H180,2)</f>
        <v>0</v>
      </c>
      <c r="BL180" s="15" t="s">
        <v>157</v>
      </c>
      <c r="BM180" s="206" t="s">
        <v>379</v>
      </c>
    </row>
    <row r="181" s="2" customFormat="1" ht="24.15" customHeight="1">
      <c r="A181" s="36"/>
      <c r="B181" s="37"/>
      <c r="C181" s="195" t="s">
        <v>380</v>
      </c>
      <c r="D181" s="195" t="s">
        <v>152</v>
      </c>
      <c r="E181" s="196" t="s">
        <v>381</v>
      </c>
      <c r="F181" s="197" t="s">
        <v>382</v>
      </c>
      <c r="G181" s="198" t="s">
        <v>155</v>
      </c>
      <c r="H181" s="199">
        <v>134.75999999999999</v>
      </c>
      <c r="I181" s="200"/>
      <c r="J181" s="201">
        <f>ROUND(I181*H181,2)</f>
        <v>0</v>
      </c>
      <c r="K181" s="197" t="s">
        <v>156</v>
      </c>
      <c r="L181" s="42"/>
      <c r="M181" s="202" t="s">
        <v>19</v>
      </c>
      <c r="N181" s="203" t="s">
        <v>46</v>
      </c>
      <c r="O181" s="82"/>
      <c r="P181" s="204">
        <f>O181*H181</f>
        <v>0</v>
      </c>
      <c r="Q181" s="204">
        <v>0.07571</v>
      </c>
      <c r="R181" s="204">
        <f>Q181*H181</f>
        <v>10.2026796</v>
      </c>
      <c r="S181" s="204">
        <v>0</v>
      </c>
      <c r="T181" s="20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6" t="s">
        <v>157</v>
      </c>
      <c r="AT181" s="206" t="s">
        <v>152</v>
      </c>
      <c r="AU181" s="206" t="s">
        <v>158</v>
      </c>
      <c r="AY181" s="15" t="s">
        <v>150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5" t="s">
        <v>80</v>
      </c>
      <c r="BK181" s="207">
        <f>ROUND(I181*H181,2)</f>
        <v>0</v>
      </c>
      <c r="BL181" s="15" t="s">
        <v>157</v>
      </c>
      <c r="BM181" s="206" t="s">
        <v>383</v>
      </c>
    </row>
    <row r="182" s="2" customFormat="1" ht="14.4" customHeight="1">
      <c r="A182" s="36"/>
      <c r="B182" s="37"/>
      <c r="C182" s="195" t="s">
        <v>384</v>
      </c>
      <c r="D182" s="195" t="s">
        <v>152</v>
      </c>
      <c r="E182" s="196" t="s">
        <v>385</v>
      </c>
      <c r="F182" s="197" t="s">
        <v>386</v>
      </c>
      <c r="G182" s="198" t="s">
        <v>170</v>
      </c>
      <c r="H182" s="199">
        <v>127.8</v>
      </c>
      <c r="I182" s="200"/>
      <c r="J182" s="201">
        <f>ROUND(I182*H182,2)</f>
        <v>0</v>
      </c>
      <c r="K182" s="197" t="s">
        <v>156</v>
      </c>
      <c r="L182" s="42"/>
      <c r="M182" s="202" t="s">
        <v>19</v>
      </c>
      <c r="N182" s="203" t="s">
        <v>46</v>
      </c>
      <c r="O182" s="82"/>
      <c r="P182" s="204">
        <f>O182*H182</f>
        <v>0</v>
      </c>
      <c r="Q182" s="204">
        <v>0.00012999999999999999</v>
      </c>
      <c r="R182" s="204">
        <f>Q182*H182</f>
        <v>0.016613999999999997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157</v>
      </c>
      <c r="AT182" s="206" t="s">
        <v>152</v>
      </c>
      <c r="AU182" s="206" t="s">
        <v>158</v>
      </c>
      <c r="AY182" s="15" t="s">
        <v>150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5" t="s">
        <v>80</v>
      </c>
      <c r="BK182" s="207">
        <f>ROUND(I182*H182,2)</f>
        <v>0</v>
      </c>
      <c r="BL182" s="15" t="s">
        <v>157</v>
      </c>
      <c r="BM182" s="206" t="s">
        <v>387</v>
      </c>
    </row>
    <row r="183" s="2" customFormat="1" ht="14.4" customHeight="1">
      <c r="A183" s="36"/>
      <c r="B183" s="37"/>
      <c r="C183" s="195" t="s">
        <v>388</v>
      </c>
      <c r="D183" s="195" t="s">
        <v>152</v>
      </c>
      <c r="E183" s="196" t="s">
        <v>389</v>
      </c>
      <c r="F183" s="197" t="s">
        <v>390</v>
      </c>
      <c r="G183" s="198" t="s">
        <v>166</v>
      </c>
      <c r="H183" s="199">
        <v>69</v>
      </c>
      <c r="I183" s="200"/>
      <c r="J183" s="201">
        <f>ROUND(I183*H183,2)</f>
        <v>0</v>
      </c>
      <c r="K183" s="197" t="s">
        <v>156</v>
      </c>
      <c r="L183" s="42"/>
      <c r="M183" s="202" t="s">
        <v>19</v>
      </c>
      <c r="N183" s="203" t="s">
        <v>46</v>
      </c>
      <c r="O183" s="82"/>
      <c r="P183" s="204">
        <f>O183*H183</f>
        <v>0</v>
      </c>
      <c r="Q183" s="204">
        <v>0.00040000000000000002</v>
      </c>
      <c r="R183" s="204">
        <f>Q183*H183</f>
        <v>0.027600000000000003</v>
      </c>
      <c r="S183" s="204">
        <v>0</v>
      </c>
      <c r="T183" s="20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157</v>
      </c>
      <c r="AT183" s="206" t="s">
        <v>152</v>
      </c>
      <c r="AU183" s="206" t="s">
        <v>158</v>
      </c>
      <c r="AY183" s="15" t="s">
        <v>150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5" t="s">
        <v>80</v>
      </c>
      <c r="BK183" s="207">
        <f>ROUND(I183*H183,2)</f>
        <v>0</v>
      </c>
      <c r="BL183" s="15" t="s">
        <v>157</v>
      </c>
      <c r="BM183" s="206" t="s">
        <v>391</v>
      </c>
    </row>
    <row r="184" s="2" customFormat="1" ht="14.4" customHeight="1">
      <c r="A184" s="36"/>
      <c r="B184" s="37"/>
      <c r="C184" s="195" t="s">
        <v>392</v>
      </c>
      <c r="D184" s="195" t="s">
        <v>152</v>
      </c>
      <c r="E184" s="196" t="s">
        <v>393</v>
      </c>
      <c r="F184" s="197" t="s">
        <v>394</v>
      </c>
      <c r="G184" s="198" t="s">
        <v>170</v>
      </c>
      <c r="H184" s="199">
        <v>209</v>
      </c>
      <c r="I184" s="200"/>
      <c r="J184" s="201">
        <f>ROUND(I184*H184,2)</f>
        <v>0</v>
      </c>
      <c r="K184" s="197" t="s">
        <v>156</v>
      </c>
      <c r="L184" s="42"/>
      <c r="M184" s="202" t="s">
        <v>19</v>
      </c>
      <c r="N184" s="203" t="s">
        <v>46</v>
      </c>
      <c r="O184" s="8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157</v>
      </c>
      <c r="AT184" s="206" t="s">
        <v>152</v>
      </c>
      <c r="AU184" s="206" t="s">
        <v>158</v>
      </c>
      <c r="AY184" s="15" t="s">
        <v>150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5" t="s">
        <v>80</v>
      </c>
      <c r="BK184" s="207">
        <f>ROUND(I184*H184,2)</f>
        <v>0</v>
      </c>
      <c r="BL184" s="15" t="s">
        <v>157</v>
      </c>
      <c r="BM184" s="206" t="s">
        <v>395</v>
      </c>
    </row>
    <row r="185" s="2" customFormat="1" ht="14.4" customHeight="1">
      <c r="A185" s="36"/>
      <c r="B185" s="37"/>
      <c r="C185" s="195" t="s">
        <v>396</v>
      </c>
      <c r="D185" s="195" t="s">
        <v>152</v>
      </c>
      <c r="E185" s="196" t="s">
        <v>397</v>
      </c>
      <c r="F185" s="197" t="s">
        <v>398</v>
      </c>
      <c r="G185" s="198" t="s">
        <v>170</v>
      </c>
      <c r="H185" s="199">
        <v>100</v>
      </c>
      <c r="I185" s="200"/>
      <c r="J185" s="201">
        <f>ROUND(I185*H185,2)</f>
        <v>0</v>
      </c>
      <c r="K185" s="197" t="s">
        <v>156</v>
      </c>
      <c r="L185" s="42"/>
      <c r="M185" s="202" t="s">
        <v>19</v>
      </c>
      <c r="N185" s="203" t="s">
        <v>46</v>
      </c>
      <c r="O185" s="8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157</v>
      </c>
      <c r="AT185" s="206" t="s">
        <v>152</v>
      </c>
      <c r="AU185" s="206" t="s">
        <v>158</v>
      </c>
      <c r="AY185" s="15" t="s">
        <v>150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5" t="s">
        <v>80</v>
      </c>
      <c r="BK185" s="207">
        <f>ROUND(I185*H185,2)</f>
        <v>0</v>
      </c>
      <c r="BL185" s="15" t="s">
        <v>157</v>
      </c>
      <c r="BM185" s="206" t="s">
        <v>399</v>
      </c>
    </row>
    <row r="186" s="2" customFormat="1" ht="24.15" customHeight="1">
      <c r="A186" s="36"/>
      <c r="B186" s="37"/>
      <c r="C186" s="195" t="s">
        <v>400</v>
      </c>
      <c r="D186" s="195" t="s">
        <v>152</v>
      </c>
      <c r="E186" s="196" t="s">
        <v>401</v>
      </c>
      <c r="F186" s="197" t="s">
        <v>402</v>
      </c>
      <c r="G186" s="198" t="s">
        <v>188</v>
      </c>
      <c r="H186" s="199">
        <v>27.600000000000001</v>
      </c>
      <c r="I186" s="200"/>
      <c r="J186" s="201">
        <f>ROUND(I186*H186,2)</f>
        <v>0</v>
      </c>
      <c r="K186" s="197" t="s">
        <v>156</v>
      </c>
      <c r="L186" s="42"/>
      <c r="M186" s="202" t="s">
        <v>19</v>
      </c>
      <c r="N186" s="203" t="s">
        <v>46</v>
      </c>
      <c r="O186" s="82"/>
      <c r="P186" s="204">
        <f>O186*H186</f>
        <v>0</v>
      </c>
      <c r="Q186" s="204">
        <v>0.3276</v>
      </c>
      <c r="R186" s="204">
        <f>Q186*H186</f>
        <v>9.04176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157</v>
      </c>
      <c r="AT186" s="206" t="s">
        <v>152</v>
      </c>
      <c r="AU186" s="206" t="s">
        <v>158</v>
      </c>
      <c r="AY186" s="15" t="s">
        <v>150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5" t="s">
        <v>80</v>
      </c>
      <c r="BK186" s="207">
        <f>ROUND(I186*H186,2)</f>
        <v>0</v>
      </c>
      <c r="BL186" s="15" t="s">
        <v>157</v>
      </c>
      <c r="BM186" s="206" t="s">
        <v>403</v>
      </c>
    </row>
    <row r="187" s="2" customFormat="1" ht="14.4" customHeight="1">
      <c r="A187" s="36"/>
      <c r="B187" s="37"/>
      <c r="C187" s="195" t="s">
        <v>404</v>
      </c>
      <c r="D187" s="195" t="s">
        <v>152</v>
      </c>
      <c r="E187" s="196" t="s">
        <v>405</v>
      </c>
      <c r="F187" s="197" t="s">
        <v>406</v>
      </c>
      <c r="G187" s="198" t="s">
        <v>170</v>
      </c>
      <c r="H187" s="199">
        <v>155</v>
      </c>
      <c r="I187" s="200"/>
      <c r="J187" s="201">
        <f>ROUND(I187*H187,2)</f>
        <v>0</v>
      </c>
      <c r="K187" s="197" t="s">
        <v>156</v>
      </c>
      <c r="L187" s="42"/>
      <c r="M187" s="202" t="s">
        <v>19</v>
      </c>
      <c r="N187" s="203" t="s">
        <v>46</v>
      </c>
      <c r="O187" s="82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6" t="s">
        <v>157</v>
      </c>
      <c r="AT187" s="206" t="s">
        <v>152</v>
      </c>
      <c r="AU187" s="206" t="s">
        <v>158</v>
      </c>
      <c r="AY187" s="15" t="s">
        <v>150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5" t="s">
        <v>80</v>
      </c>
      <c r="BK187" s="207">
        <f>ROUND(I187*H187,2)</f>
        <v>0</v>
      </c>
      <c r="BL187" s="15" t="s">
        <v>157</v>
      </c>
      <c r="BM187" s="206" t="s">
        <v>407</v>
      </c>
    </row>
    <row r="188" s="2" customFormat="1" ht="14.4" customHeight="1">
      <c r="A188" s="36"/>
      <c r="B188" s="37"/>
      <c r="C188" s="195" t="s">
        <v>408</v>
      </c>
      <c r="D188" s="195" t="s">
        <v>152</v>
      </c>
      <c r="E188" s="196" t="s">
        <v>409</v>
      </c>
      <c r="F188" s="197" t="s">
        <v>410</v>
      </c>
      <c r="G188" s="198" t="s">
        <v>170</v>
      </c>
      <c r="H188" s="199">
        <v>307</v>
      </c>
      <c r="I188" s="200"/>
      <c r="J188" s="201">
        <f>ROUND(I188*H188,2)</f>
        <v>0</v>
      </c>
      <c r="K188" s="197" t="s">
        <v>156</v>
      </c>
      <c r="L188" s="42"/>
      <c r="M188" s="202" t="s">
        <v>19</v>
      </c>
      <c r="N188" s="203" t="s">
        <v>46</v>
      </c>
      <c r="O188" s="8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157</v>
      </c>
      <c r="AT188" s="206" t="s">
        <v>152</v>
      </c>
      <c r="AU188" s="206" t="s">
        <v>158</v>
      </c>
      <c r="AY188" s="15" t="s">
        <v>150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5" t="s">
        <v>80</v>
      </c>
      <c r="BK188" s="207">
        <f>ROUND(I188*H188,2)</f>
        <v>0</v>
      </c>
      <c r="BL188" s="15" t="s">
        <v>157</v>
      </c>
      <c r="BM188" s="206" t="s">
        <v>411</v>
      </c>
    </row>
    <row r="189" s="2" customFormat="1" ht="14.4" customHeight="1">
      <c r="A189" s="36"/>
      <c r="B189" s="37"/>
      <c r="C189" s="195" t="s">
        <v>412</v>
      </c>
      <c r="D189" s="195" t="s">
        <v>152</v>
      </c>
      <c r="E189" s="196" t="s">
        <v>413</v>
      </c>
      <c r="F189" s="197" t="s">
        <v>414</v>
      </c>
      <c r="G189" s="198" t="s">
        <v>166</v>
      </c>
      <c r="H189" s="199">
        <v>1</v>
      </c>
      <c r="I189" s="200"/>
      <c r="J189" s="201">
        <f>ROUND(I189*H189,2)</f>
        <v>0</v>
      </c>
      <c r="K189" s="197" t="s">
        <v>415</v>
      </c>
      <c r="L189" s="42"/>
      <c r="M189" s="202" t="s">
        <v>19</v>
      </c>
      <c r="N189" s="203" t="s">
        <v>46</v>
      </c>
      <c r="O189" s="8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157</v>
      </c>
      <c r="AT189" s="206" t="s">
        <v>152</v>
      </c>
      <c r="AU189" s="206" t="s">
        <v>158</v>
      </c>
      <c r="AY189" s="15" t="s">
        <v>150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5" t="s">
        <v>80</v>
      </c>
      <c r="BK189" s="207">
        <f>ROUND(I189*H189,2)</f>
        <v>0</v>
      </c>
      <c r="BL189" s="15" t="s">
        <v>157</v>
      </c>
      <c r="BM189" s="206" t="s">
        <v>416</v>
      </c>
    </row>
    <row r="190" s="2" customFormat="1" ht="14.4" customHeight="1">
      <c r="A190" s="36"/>
      <c r="B190" s="37"/>
      <c r="C190" s="195" t="s">
        <v>417</v>
      </c>
      <c r="D190" s="195" t="s">
        <v>152</v>
      </c>
      <c r="E190" s="196" t="s">
        <v>418</v>
      </c>
      <c r="F190" s="197" t="s">
        <v>419</v>
      </c>
      <c r="G190" s="198" t="s">
        <v>166</v>
      </c>
      <c r="H190" s="199">
        <v>1</v>
      </c>
      <c r="I190" s="200"/>
      <c r="J190" s="201">
        <f>ROUND(I190*H190,2)</f>
        <v>0</v>
      </c>
      <c r="K190" s="197" t="s">
        <v>19</v>
      </c>
      <c r="L190" s="42"/>
      <c r="M190" s="202" t="s">
        <v>19</v>
      </c>
      <c r="N190" s="203" t="s">
        <v>46</v>
      </c>
      <c r="O190" s="8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157</v>
      </c>
      <c r="AT190" s="206" t="s">
        <v>152</v>
      </c>
      <c r="AU190" s="206" t="s">
        <v>158</v>
      </c>
      <c r="AY190" s="15" t="s">
        <v>150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5" t="s">
        <v>80</v>
      </c>
      <c r="BK190" s="207">
        <f>ROUND(I190*H190,2)</f>
        <v>0</v>
      </c>
      <c r="BL190" s="15" t="s">
        <v>157</v>
      </c>
      <c r="BM190" s="206" t="s">
        <v>420</v>
      </c>
    </row>
    <row r="191" s="2" customFormat="1" ht="14.4" customHeight="1">
      <c r="A191" s="36"/>
      <c r="B191" s="37"/>
      <c r="C191" s="208" t="s">
        <v>421</v>
      </c>
      <c r="D191" s="208" t="s">
        <v>324</v>
      </c>
      <c r="E191" s="209" t="s">
        <v>422</v>
      </c>
      <c r="F191" s="210" t="s">
        <v>423</v>
      </c>
      <c r="G191" s="211" t="s">
        <v>166</v>
      </c>
      <c r="H191" s="212">
        <v>1</v>
      </c>
      <c r="I191" s="213"/>
      <c r="J191" s="214">
        <f>ROUND(I191*H191,2)</f>
        <v>0</v>
      </c>
      <c r="K191" s="210" t="s">
        <v>19</v>
      </c>
      <c r="L191" s="215"/>
      <c r="M191" s="216" t="s">
        <v>19</v>
      </c>
      <c r="N191" s="217" t="s">
        <v>46</v>
      </c>
      <c r="O191" s="82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185</v>
      </c>
      <c r="AT191" s="206" t="s">
        <v>324</v>
      </c>
      <c r="AU191" s="206" t="s">
        <v>158</v>
      </c>
      <c r="AY191" s="15" t="s">
        <v>150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5" t="s">
        <v>80</v>
      </c>
      <c r="BK191" s="207">
        <f>ROUND(I191*H191,2)</f>
        <v>0</v>
      </c>
      <c r="BL191" s="15" t="s">
        <v>157</v>
      </c>
      <c r="BM191" s="206" t="s">
        <v>424</v>
      </c>
    </row>
    <row r="192" s="2" customFormat="1" ht="14.4" customHeight="1">
      <c r="A192" s="36"/>
      <c r="B192" s="37"/>
      <c r="C192" s="195" t="s">
        <v>425</v>
      </c>
      <c r="D192" s="195" t="s">
        <v>152</v>
      </c>
      <c r="E192" s="196" t="s">
        <v>426</v>
      </c>
      <c r="F192" s="197" t="s">
        <v>427</v>
      </c>
      <c r="G192" s="198" t="s">
        <v>170</v>
      </c>
      <c r="H192" s="199">
        <v>170</v>
      </c>
      <c r="I192" s="200"/>
      <c r="J192" s="201">
        <f>ROUND(I192*H192,2)</f>
        <v>0</v>
      </c>
      <c r="K192" s="197" t="s">
        <v>19</v>
      </c>
      <c r="L192" s="42"/>
      <c r="M192" s="202" t="s">
        <v>19</v>
      </c>
      <c r="N192" s="203" t="s">
        <v>46</v>
      </c>
      <c r="O192" s="8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157</v>
      </c>
      <c r="AT192" s="206" t="s">
        <v>152</v>
      </c>
      <c r="AU192" s="206" t="s">
        <v>158</v>
      </c>
      <c r="AY192" s="15" t="s">
        <v>150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5" t="s">
        <v>80</v>
      </c>
      <c r="BK192" s="207">
        <f>ROUND(I192*H192,2)</f>
        <v>0</v>
      </c>
      <c r="BL192" s="15" t="s">
        <v>157</v>
      </c>
      <c r="BM192" s="206" t="s">
        <v>428</v>
      </c>
    </row>
    <row r="193" s="12" customFormat="1" ht="22.8" customHeight="1">
      <c r="A193" s="12"/>
      <c r="B193" s="179"/>
      <c r="C193" s="180"/>
      <c r="D193" s="181" t="s">
        <v>74</v>
      </c>
      <c r="E193" s="193" t="s">
        <v>157</v>
      </c>
      <c r="F193" s="193" t="s">
        <v>429</v>
      </c>
      <c r="G193" s="180"/>
      <c r="H193" s="180"/>
      <c r="I193" s="183"/>
      <c r="J193" s="194">
        <f>BK193</f>
        <v>0</v>
      </c>
      <c r="K193" s="180"/>
      <c r="L193" s="185"/>
      <c r="M193" s="186"/>
      <c r="N193" s="187"/>
      <c r="O193" s="187"/>
      <c r="P193" s="188">
        <f>SUM(P194:P197)</f>
        <v>0</v>
      </c>
      <c r="Q193" s="187"/>
      <c r="R193" s="188">
        <f>SUM(R194:R197)</f>
        <v>76.512771999999998</v>
      </c>
      <c r="S193" s="187"/>
      <c r="T193" s="189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0" t="s">
        <v>80</v>
      </c>
      <c r="AT193" s="191" t="s">
        <v>74</v>
      </c>
      <c r="AU193" s="191" t="s">
        <v>80</v>
      </c>
      <c r="AY193" s="190" t="s">
        <v>150</v>
      </c>
      <c r="BK193" s="192">
        <f>SUM(BK194:BK197)</f>
        <v>0</v>
      </c>
    </row>
    <row r="194" s="2" customFormat="1" ht="24.15" customHeight="1">
      <c r="A194" s="36"/>
      <c r="B194" s="37"/>
      <c r="C194" s="195" t="s">
        <v>430</v>
      </c>
      <c r="D194" s="195" t="s">
        <v>152</v>
      </c>
      <c r="E194" s="196" t="s">
        <v>431</v>
      </c>
      <c r="F194" s="197" t="s">
        <v>432</v>
      </c>
      <c r="G194" s="198" t="s">
        <v>188</v>
      </c>
      <c r="H194" s="199">
        <v>28.899999999999999</v>
      </c>
      <c r="I194" s="200"/>
      <c r="J194" s="201">
        <f>ROUND(I194*H194,2)</f>
        <v>0</v>
      </c>
      <c r="K194" s="197" t="s">
        <v>156</v>
      </c>
      <c r="L194" s="42"/>
      <c r="M194" s="202" t="s">
        <v>19</v>
      </c>
      <c r="N194" s="203" t="s">
        <v>46</v>
      </c>
      <c r="O194" s="82"/>
      <c r="P194" s="204">
        <f>O194*H194</f>
        <v>0</v>
      </c>
      <c r="Q194" s="204">
        <v>2.4533700000000001</v>
      </c>
      <c r="R194" s="204">
        <f>Q194*H194</f>
        <v>70.902393000000004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157</v>
      </c>
      <c r="AT194" s="206" t="s">
        <v>152</v>
      </c>
      <c r="AU194" s="206" t="s">
        <v>158</v>
      </c>
      <c r="AY194" s="15" t="s">
        <v>150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5" t="s">
        <v>80</v>
      </c>
      <c r="BK194" s="207">
        <f>ROUND(I194*H194,2)</f>
        <v>0</v>
      </c>
      <c r="BL194" s="15" t="s">
        <v>157</v>
      </c>
      <c r="BM194" s="206" t="s">
        <v>433</v>
      </c>
    </row>
    <row r="195" s="2" customFormat="1" ht="24.15" customHeight="1">
      <c r="A195" s="36"/>
      <c r="B195" s="37"/>
      <c r="C195" s="195" t="s">
        <v>434</v>
      </c>
      <c r="D195" s="195" t="s">
        <v>152</v>
      </c>
      <c r="E195" s="196" t="s">
        <v>435</v>
      </c>
      <c r="F195" s="197" t="s">
        <v>436</v>
      </c>
      <c r="G195" s="198" t="s">
        <v>232</v>
      </c>
      <c r="H195" s="199">
        <v>4.7000000000000002</v>
      </c>
      <c r="I195" s="200"/>
      <c r="J195" s="201">
        <f>ROUND(I195*H195,2)</f>
        <v>0</v>
      </c>
      <c r="K195" s="197" t="s">
        <v>156</v>
      </c>
      <c r="L195" s="42"/>
      <c r="M195" s="202" t="s">
        <v>19</v>
      </c>
      <c r="N195" s="203" t="s">
        <v>46</v>
      </c>
      <c r="O195" s="82"/>
      <c r="P195" s="204">
        <f>O195*H195</f>
        <v>0</v>
      </c>
      <c r="Q195" s="204">
        <v>1.06277</v>
      </c>
      <c r="R195" s="204">
        <f>Q195*H195</f>
        <v>4.9950190000000001</v>
      </c>
      <c r="S195" s="204">
        <v>0</v>
      </c>
      <c r="T195" s="20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6" t="s">
        <v>157</v>
      </c>
      <c r="AT195" s="206" t="s">
        <v>152</v>
      </c>
      <c r="AU195" s="206" t="s">
        <v>158</v>
      </c>
      <c r="AY195" s="15" t="s">
        <v>150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5" t="s">
        <v>80</v>
      </c>
      <c r="BK195" s="207">
        <f>ROUND(I195*H195,2)</f>
        <v>0</v>
      </c>
      <c r="BL195" s="15" t="s">
        <v>157</v>
      </c>
      <c r="BM195" s="206" t="s">
        <v>437</v>
      </c>
    </row>
    <row r="196" s="2" customFormat="1" ht="24.15" customHeight="1">
      <c r="A196" s="36"/>
      <c r="B196" s="37"/>
      <c r="C196" s="195" t="s">
        <v>438</v>
      </c>
      <c r="D196" s="195" t="s">
        <v>152</v>
      </c>
      <c r="E196" s="196" t="s">
        <v>439</v>
      </c>
      <c r="F196" s="197" t="s">
        <v>440</v>
      </c>
      <c r="G196" s="198" t="s">
        <v>155</v>
      </c>
      <c r="H196" s="199">
        <v>48</v>
      </c>
      <c r="I196" s="200"/>
      <c r="J196" s="201">
        <f>ROUND(I196*H196,2)</f>
        <v>0</v>
      </c>
      <c r="K196" s="197" t="s">
        <v>156</v>
      </c>
      <c r="L196" s="42"/>
      <c r="M196" s="202" t="s">
        <v>19</v>
      </c>
      <c r="N196" s="203" t="s">
        <v>46</v>
      </c>
      <c r="O196" s="82"/>
      <c r="P196" s="204">
        <f>O196*H196</f>
        <v>0</v>
      </c>
      <c r="Q196" s="204">
        <v>0.01282</v>
      </c>
      <c r="R196" s="204">
        <f>Q196*H196</f>
        <v>0.61536000000000002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157</v>
      </c>
      <c r="AT196" s="206" t="s">
        <v>152</v>
      </c>
      <c r="AU196" s="206" t="s">
        <v>158</v>
      </c>
      <c r="AY196" s="15" t="s">
        <v>150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5" t="s">
        <v>80</v>
      </c>
      <c r="BK196" s="207">
        <f>ROUND(I196*H196,2)</f>
        <v>0</v>
      </c>
      <c r="BL196" s="15" t="s">
        <v>157</v>
      </c>
      <c r="BM196" s="206" t="s">
        <v>441</v>
      </c>
    </row>
    <row r="197" s="2" customFormat="1" ht="24.15" customHeight="1">
      <c r="A197" s="36"/>
      <c r="B197" s="37"/>
      <c r="C197" s="195" t="s">
        <v>442</v>
      </c>
      <c r="D197" s="195" t="s">
        <v>152</v>
      </c>
      <c r="E197" s="196" t="s">
        <v>443</v>
      </c>
      <c r="F197" s="197" t="s">
        <v>444</v>
      </c>
      <c r="G197" s="198" t="s">
        <v>155</v>
      </c>
      <c r="H197" s="199">
        <v>48</v>
      </c>
      <c r="I197" s="200"/>
      <c r="J197" s="201">
        <f>ROUND(I197*H197,2)</f>
        <v>0</v>
      </c>
      <c r="K197" s="197" t="s">
        <v>156</v>
      </c>
      <c r="L197" s="42"/>
      <c r="M197" s="202" t="s">
        <v>19</v>
      </c>
      <c r="N197" s="203" t="s">
        <v>46</v>
      </c>
      <c r="O197" s="82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157</v>
      </c>
      <c r="AT197" s="206" t="s">
        <v>152</v>
      </c>
      <c r="AU197" s="206" t="s">
        <v>158</v>
      </c>
      <c r="AY197" s="15" t="s">
        <v>150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5" t="s">
        <v>80</v>
      </c>
      <c r="BK197" s="207">
        <f>ROUND(I197*H197,2)</f>
        <v>0</v>
      </c>
      <c r="BL197" s="15" t="s">
        <v>157</v>
      </c>
      <c r="BM197" s="206" t="s">
        <v>445</v>
      </c>
    </row>
    <row r="198" s="12" customFormat="1" ht="22.8" customHeight="1">
      <c r="A198" s="12"/>
      <c r="B198" s="179"/>
      <c r="C198" s="180"/>
      <c r="D198" s="181" t="s">
        <v>74</v>
      </c>
      <c r="E198" s="193" t="s">
        <v>172</v>
      </c>
      <c r="F198" s="193" t="s">
        <v>446</v>
      </c>
      <c r="G198" s="180"/>
      <c r="H198" s="180"/>
      <c r="I198" s="183"/>
      <c r="J198" s="194">
        <f>BK198</f>
        <v>0</v>
      </c>
      <c r="K198" s="180"/>
      <c r="L198" s="185"/>
      <c r="M198" s="186"/>
      <c r="N198" s="187"/>
      <c r="O198" s="187"/>
      <c r="P198" s="188">
        <f>SUM(P199:P202)</f>
        <v>0</v>
      </c>
      <c r="Q198" s="187"/>
      <c r="R198" s="188">
        <f>SUM(R199:R202)</f>
        <v>22.11731</v>
      </c>
      <c r="S198" s="187"/>
      <c r="T198" s="189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0" t="s">
        <v>80</v>
      </c>
      <c r="AT198" s="191" t="s">
        <v>74</v>
      </c>
      <c r="AU198" s="191" t="s">
        <v>80</v>
      </c>
      <c r="AY198" s="190" t="s">
        <v>150</v>
      </c>
      <c r="BK198" s="192">
        <f>SUM(BK199:BK202)</f>
        <v>0</v>
      </c>
    </row>
    <row r="199" s="2" customFormat="1" ht="14.4" customHeight="1">
      <c r="A199" s="36"/>
      <c r="B199" s="37"/>
      <c r="C199" s="195" t="s">
        <v>447</v>
      </c>
      <c r="D199" s="195" t="s">
        <v>152</v>
      </c>
      <c r="E199" s="196" t="s">
        <v>448</v>
      </c>
      <c r="F199" s="197" t="s">
        <v>449</v>
      </c>
      <c r="G199" s="198" t="s">
        <v>155</v>
      </c>
      <c r="H199" s="199">
        <v>236.18000000000001</v>
      </c>
      <c r="I199" s="200"/>
      <c r="J199" s="201">
        <f>ROUND(I199*H199,2)</f>
        <v>0</v>
      </c>
      <c r="K199" s="197" t="s">
        <v>156</v>
      </c>
      <c r="L199" s="42"/>
      <c r="M199" s="202" t="s">
        <v>19</v>
      </c>
      <c r="N199" s="203" t="s">
        <v>46</v>
      </c>
      <c r="O199" s="8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6" t="s">
        <v>157</v>
      </c>
      <c r="AT199" s="206" t="s">
        <v>152</v>
      </c>
      <c r="AU199" s="206" t="s">
        <v>158</v>
      </c>
      <c r="AY199" s="15" t="s">
        <v>150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5" t="s">
        <v>80</v>
      </c>
      <c r="BK199" s="207">
        <f>ROUND(I199*H199,2)</f>
        <v>0</v>
      </c>
      <c r="BL199" s="15" t="s">
        <v>157</v>
      </c>
      <c r="BM199" s="206" t="s">
        <v>450</v>
      </c>
    </row>
    <row r="200" s="2" customFormat="1" ht="14.4" customHeight="1">
      <c r="A200" s="36"/>
      <c r="B200" s="37"/>
      <c r="C200" s="195" t="s">
        <v>451</v>
      </c>
      <c r="D200" s="195" t="s">
        <v>152</v>
      </c>
      <c r="E200" s="196" t="s">
        <v>452</v>
      </c>
      <c r="F200" s="197" t="s">
        <v>453</v>
      </c>
      <c r="G200" s="198" t="s">
        <v>155</v>
      </c>
      <c r="H200" s="199">
        <v>5.5999999999999996</v>
      </c>
      <c r="I200" s="200"/>
      <c r="J200" s="201">
        <f>ROUND(I200*H200,2)</f>
        <v>0</v>
      </c>
      <c r="K200" s="197" t="s">
        <v>156</v>
      </c>
      <c r="L200" s="42"/>
      <c r="M200" s="202" t="s">
        <v>19</v>
      </c>
      <c r="N200" s="203" t="s">
        <v>46</v>
      </c>
      <c r="O200" s="82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6" t="s">
        <v>157</v>
      </c>
      <c r="AT200" s="206" t="s">
        <v>152</v>
      </c>
      <c r="AU200" s="206" t="s">
        <v>158</v>
      </c>
      <c r="AY200" s="15" t="s">
        <v>150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5" t="s">
        <v>80</v>
      </c>
      <c r="BK200" s="207">
        <f>ROUND(I200*H200,2)</f>
        <v>0</v>
      </c>
      <c r="BL200" s="15" t="s">
        <v>157</v>
      </c>
      <c r="BM200" s="206" t="s">
        <v>454</v>
      </c>
    </row>
    <row r="201" s="2" customFormat="1" ht="14.4" customHeight="1">
      <c r="A201" s="36"/>
      <c r="B201" s="37"/>
      <c r="C201" s="195" t="s">
        <v>455</v>
      </c>
      <c r="D201" s="195" t="s">
        <v>152</v>
      </c>
      <c r="E201" s="196" t="s">
        <v>456</v>
      </c>
      <c r="F201" s="197" t="s">
        <v>457</v>
      </c>
      <c r="G201" s="198" t="s">
        <v>155</v>
      </c>
      <c r="H201" s="199">
        <v>25.100000000000001</v>
      </c>
      <c r="I201" s="200"/>
      <c r="J201" s="201">
        <f>ROUND(I201*H201,2)</f>
        <v>0</v>
      </c>
      <c r="K201" s="197" t="s">
        <v>156</v>
      </c>
      <c r="L201" s="42"/>
      <c r="M201" s="202" t="s">
        <v>19</v>
      </c>
      <c r="N201" s="203" t="s">
        <v>46</v>
      </c>
      <c r="O201" s="8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157</v>
      </c>
      <c r="AT201" s="206" t="s">
        <v>152</v>
      </c>
      <c r="AU201" s="206" t="s">
        <v>158</v>
      </c>
      <c r="AY201" s="15" t="s">
        <v>150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5" t="s">
        <v>80</v>
      </c>
      <c r="BK201" s="207">
        <f>ROUND(I201*H201,2)</f>
        <v>0</v>
      </c>
      <c r="BL201" s="15" t="s">
        <v>157</v>
      </c>
      <c r="BM201" s="206" t="s">
        <v>458</v>
      </c>
    </row>
    <row r="202" s="2" customFormat="1" ht="37.8" customHeight="1">
      <c r="A202" s="36"/>
      <c r="B202" s="37"/>
      <c r="C202" s="195" t="s">
        <v>459</v>
      </c>
      <c r="D202" s="195" t="s">
        <v>152</v>
      </c>
      <c r="E202" s="196" t="s">
        <v>460</v>
      </c>
      <c r="F202" s="197" t="s">
        <v>461</v>
      </c>
      <c r="G202" s="198" t="s">
        <v>155</v>
      </c>
      <c r="H202" s="199">
        <v>262.51999999999998</v>
      </c>
      <c r="I202" s="200"/>
      <c r="J202" s="201">
        <f>ROUND(I202*H202,2)</f>
        <v>0</v>
      </c>
      <c r="K202" s="197" t="s">
        <v>156</v>
      </c>
      <c r="L202" s="42"/>
      <c r="M202" s="202" t="s">
        <v>19</v>
      </c>
      <c r="N202" s="203" t="s">
        <v>46</v>
      </c>
      <c r="O202" s="82"/>
      <c r="P202" s="204">
        <f>O202*H202</f>
        <v>0</v>
      </c>
      <c r="Q202" s="204">
        <v>0.084250000000000005</v>
      </c>
      <c r="R202" s="204">
        <f>Q202*H202</f>
        <v>22.11731</v>
      </c>
      <c r="S202" s="204">
        <v>0</v>
      </c>
      <c r="T202" s="20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6" t="s">
        <v>157</v>
      </c>
      <c r="AT202" s="206" t="s">
        <v>152</v>
      </c>
      <c r="AU202" s="206" t="s">
        <v>158</v>
      </c>
      <c r="AY202" s="15" t="s">
        <v>150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5" t="s">
        <v>80</v>
      </c>
      <c r="BK202" s="207">
        <f>ROUND(I202*H202,2)</f>
        <v>0</v>
      </c>
      <c r="BL202" s="15" t="s">
        <v>157</v>
      </c>
      <c r="BM202" s="206" t="s">
        <v>462</v>
      </c>
    </row>
    <row r="203" s="12" customFormat="1" ht="22.8" customHeight="1">
      <c r="A203" s="12"/>
      <c r="B203" s="179"/>
      <c r="C203" s="180"/>
      <c r="D203" s="181" t="s">
        <v>74</v>
      </c>
      <c r="E203" s="193" t="s">
        <v>177</v>
      </c>
      <c r="F203" s="193" t="s">
        <v>463</v>
      </c>
      <c r="G203" s="180"/>
      <c r="H203" s="180"/>
      <c r="I203" s="183"/>
      <c r="J203" s="194">
        <f>BK203</f>
        <v>0</v>
      </c>
      <c r="K203" s="180"/>
      <c r="L203" s="185"/>
      <c r="M203" s="186"/>
      <c r="N203" s="187"/>
      <c r="O203" s="187"/>
      <c r="P203" s="188">
        <f>SUM(P204:P243)</f>
        <v>0</v>
      </c>
      <c r="Q203" s="187"/>
      <c r="R203" s="188">
        <f>SUM(R204:R243)</f>
        <v>75.471541200000004</v>
      </c>
      <c r="S203" s="187"/>
      <c r="T203" s="189">
        <f>SUM(T204:T243)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0" t="s">
        <v>80</v>
      </c>
      <c r="AT203" s="191" t="s">
        <v>74</v>
      </c>
      <c r="AU203" s="191" t="s">
        <v>80</v>
      </c>
      <c r="AY203" s="190" t="s">
        <v>150</v>
      </c>
      <c r="BK203" s="192">
        <f>SUM(BK204:BK243)</f>
        <v>0</v>
      </c>
    </row>
    <row r="204" s="2" customFormat="1" ht="24.15" customHeight="1">
      <c r="A204" s="36"/>
      <c r="B204" s="37"/>
      <c r="C204" s="195" t="s">
        <v>464</v>
      </c>
      <c r="D204" s="195" t="s">
        <v>152</v>
      </c>
      <c r="E204" s="196" t="s">
        <v>465</v>
      </c>
      <c r="F204" s="197" t="s">
        <v>466</v>
      </c>
      <c r="G204" s="198" t="s">
        <v>155</v>
      </c>
      <c r="H204" s="199">
        <v>126</v>
      </c>
      <c r="I204" s="200"/>
      <c r="J204" s="201">
        <f>ROUND(I204*H204,2)</f>
        <v>0</v>
      </c>
      <c r="K204" s="197" t="s">
        <v>156</v>
      </c>
      <c r="L204" s="42"/>
      <c r="M204" s="202" t="s">
        <v>19</v>
      </c>
      <c r="N204" s="203" t="s">
        <v>46</v>
      </c>
      <c r="O204" s="82"/>
      <c r="P204" s="204">
        <f>O204*H204</f>
        <v>0</v>
      </c>
      <c r="Q204" s="204">
        <v>0.017000000000000001</v>
      </c>
      <c r="R204" s="204">
        <f>Q204*H204</f>
        <v>2.1420000000000003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157</v>
      </c>
      <c r="AT204" s="206" t="s">
        <v>152</v>
      </c>
      <c r="AU204" s="206" t="s">
        <v>158</v>
      </c>
      <c r="AY204" s="15" t="s">
        <v>150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5" t="s">
        <v>80</v>
      </c>
      <c r="BK204" s="207">
        <f>ROUND(I204*H204,2)</f>
        <v>0</v>
      </c>
      <c r="BL204" s="15" t="s">
        <v>157</v>
      </c>
      <c r="BM204" s="206" t="s">
        <v>467</v>
      </c>
    </row>
    <row r="205" s="2" customFormat="1" ht="14.4" customHeight="1">
      <c r="A205" s="36"/>
      <c r="B205" s="37"/>
      <c r="C205" s="195" t="s">
        <v>468</v>
      </c>
      <c r="D205" s="195" t="s">
        <v>152</v>
      </c>
      <c r="E205" s="196" t="s">
        <v>469</v>
      </c>
      <c r="F205" s="197" t="s">
        <v>470</v>
      </c>
      <c r="G205" s="198" t="s">
        <v>155</v>
      </c>
      <c r="H205" s="199">
        <v>168.81999999999999</v>
      </c>
      <c r="I205" s="200"/>
      <c r="J205" s="201">
        <f>ROUND(I205*H205,2)</f>
        <v>0</v>
      </c>
      <c r="K205" s="197" t="s">
        <v>156</v>
      </c>
      <c r="L205" s="42"/>
      <c r="M205" s="202" t="s">
        <v>19</v>
      </c>
      <c r="N205" s="203" t="s">
        <v>46</v>
      </c>
      <c r="O205" s="82"/>
      <c r="P205" s="204">
        <f>O205*H205</f>
        <v>0</v>
      </c>
      <c r="Q205" s="204">
        <v>0.00020000000000000001</v>
      </c>
      <c r="R205" s="204">
        <f>Q205*H205</f>
        <v>0.033764000000000002</v>
      </c>
      <c r="S205" s="204">
        <v>0</v>
      </c>
      <c r="T205" s="20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6" t="s">
        <v>157</v>
      </c>
      <c r="AT205" s="206" t="s">
        <v>152</v>
      </c>
      <c r="AU205" s="206" t="s">
        <v>158</v>
      </c>
      <c r="AY205" s="15" t="s">
        <v>150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5" t="s">
        <v>80</v>
      </c>
      <c r="BK205" s="207">
        <f>ROUND(I205*H205,2)</f>
        <v>0</v>
      </c>
      <c r="BL205" s="15" t="s">
        <v>157</v>
      </c>
      <c r="BM205" s="206" t="s">
        <v>471</v>
      </c>
    </row>
    <row r="206" s="2" customFormat="1" ht="24.15" customHeight="1">
      <c r="A206" s="36"/>
      <c r="B206" s="37"/>
      <c r="C206" s="195" t="s">
        <v>472</v>
      </c>
      <c r="D206" s="195" t="s">
        <v>152</v>
      </c>
      <c r="E206" s="196" t="s">
        <v>473</v>
      </c>
      <c r="F206" s="197" t="s">
        <v>474</v>
      </c>
      <c r="G206" s="198" t="s">
        <v>155</v>
      </c>
      <c r="H206" s="199">
        <v>290.38</v>
      </c>
      <c r="I206" s="200"/>
      <c r="J206" s="201">
        <f>ROUND(I206*H206,2)</f>
        <v>0</v>
      </c>
      <c r="K206" s="197" t="s">
        <v>156</v>
      </c>
      <c r="L206" s="42"/>
      <c r="M206" s="202" t="s">
        <v>19</v>
      </c>
      <c r="N206" s="203" t="s">
        <v>46</v>
      </c>
      <c r="O206" s="82"/>
      <c r="P206" s="204">
        <f>O206*H206</f>
        <v>0</v>
      </c>
      <c r="Q206" s="204">
        <v>0.0043800000000000002</v>
      </c>
      <c r="R206" s="204">
        <f>Q206*H206</f>
        <v>1.2718644000000001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157</v>
      </c>
      <c r="AT206" s="206" t="s">
        <v>152</v>
      </c>
      <c r="AU206" s="206" t="s">
        <v>158</v>
      </c>
      <c r="AY206" s="15" t="s">
        <v>150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5" t="s">
        <v>80</v>
      </c>
      <c r="BK206" s="207">
        <f>ROUND(I206*H206,2)</f>
        <v>0</v>
      </c>
      <c r="BL206" s="15" t="s">
        <v>157</v>
      </c>
      <c r="BM206" s="206" t="s">
        <v>475</v>
      </c>
    </row>
    <row r="207" s="2" customFormat="1" ht="14.4" customHeight="1">
      <c r="A207" s="36"/>
      <c r="B207" s="37"/>
      <c r="C207" s="195" t="s">
        <v>476</v>
      </c>
      <c r="D207" s="195" t="s">
        <v>152</v>
      </c>
      <c r="E207" s="196" t="s">
        <v>477</v>
      </c>
      <c r="F207" s="197" t="s">
        <v>478</v>
      </c>
      <c r="G207" s="198" t="s">
        <v>155</v>
      </c>
      <c r="H207" s="199">
        <v>133.03399999999999</v>
      </c>
      <c r="I207" s="200"/>
      <c r="J207" s="201">
        <f>ROUND(I207*H207,2)</f>
        <v>0</v>
      </c>
      <c r="K207" s="197" t="s">
        <v>156</v>
      </c>
      <c r="L207" s="42"/>
      <c r="M207" s="202" t="s">
        <v>19</v>
      </c>
      <c r="N207" s="203" t="s">
        <v>46</v>
      </c>
      <c r="O207" s="82"/>
      <c r="P207" s="204">
        <f>O207*H207</f>
        <v>0</v>
      </c>
      <c r="Q207" s="204">
        <v>0.0030000000000000001</v>
      </c>
      <c r="R207" s="204">
        <f>Q207*H207</f>
        <v>0.39910199999999996</v>
      </c>
      <c r="S207" s="204">
        <v>0</v>
      </c>
      <c r="T207" s="20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6" t="s">
        <v>157</v>
      </c>
      <c r="AT207" s="206" t="s">
        <v>152</v>
      </c>
      <c r="AU207" s="206" t="s">
        <v>158</v>
      </c>
      <c r="AY207" s="15" t="s">
        <v>150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5" t="s">
        <v>80</v>
      </c>
      <c r="BK207" s="207">
        <f>ROUND(I207*H207,2)</f>
        <v>0</v>
      </c>
      <c r="BL207" s="15" t="s">
        <v>157</v>
      </c>
      <c r="BM207" s="206" t="s">
        <v>479</v>
      </c>
    </row>
    <row r="208" s="2" customFormat="1" ht="24.15" customHeight="1">
      <c r="A208" s="36"/>
      <c r="B208" s="37"/>
      <c r="C208" s="195" t="s">
        <v>480</v>
      </c>
      <c r="D208" s="195" t="s">
        <v>152</v>
      </c>
      <c r="E208" s="196" t="s">
        <v>481</v>
      </c>
      <c r="F208" s="197" t="s">
        <v>482</v>
      </c>
      <c r="G208" s="198" t="s">
        <v>155</v>
      </c>
      <c r="H208" s="199">
        <v>62.060000000000002</v>
      </c>
      <c r="I208" s="200"/>
      <c r="J208" s="201">
        <f>ROUND(I208*H208,2)</f>
        <v>0</v>
      </c>
      <c r="K208" s="197" t="s">
        <v>156</v>
      </c>
      <c r="L208" s="42"/>
      <c r="M208" s="202" t="s">
        <v>19</v>
      </c>
      <c r="N208" s="203" t="s">
        <v>46</v>
      </c>
      <c r="O208" s="82"/>
      <c r="P208" s="204">
        <f>O208*H208</f>
        <v>0</v>
      </c>
      <c r="Q208" s="204">
        <v>0.01575</v>
      </c>
      <c r="R208" s="204">
        <f>Q208*H208</f>
        <v>0.97744500000000001</v>
      </c>
      <c r="S208" s="204">
        <v>0</v>
      </c>
      <c r="T208" s="20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6" t="s">
        <v>157</v>
      </c>
      <c r="AT208" s="206" t="s">
        <v>152</v>
      </c>
      <c r="AU208" s="206" t="s">
        <v>158</v>
      </c>
      <c r="AY208" s="15" t="s">
        <v>150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5" t="s">
        <v>80</v>
      </c>
      <c r="BK208" s="207">
        <f>ROUND(I208*H208,2)</f>
        <v>0</v>
      </c>
      <c r="BL208" s="15" t="s">
        <v>157</v>
      </c>
      <c r="BM208" s="206" t="s">
        <v>483</v>
      </c>
    </row>
    <row r="209" s="2" customFormat="1" ht="24.15" customHeight="1">
      <c r="A209" s="36"/>
      <c r="B209" s="37"/>
      <c r="C209" s="195" t="s">
        <v>484</v>
      </c>
      <c r="D209" s="195" t="s">
        <v>152</v>
      </c>
      <c r="E209" s="196" t="s">
        <v>485</v>
      </c>
      <c r="F209" s="197" t="s">
        <v>486</v>
      </c>
      <c r="G209" s="198" t="s">
        <v>155</v>
      </c>
      <c r="H209" s="199">
        <v>377.80000000000001</v>
      </c>
      <c r="I209" s="200"/>
      <c r="J209" s="201">
        <f>ROUND(I209*H209,2)</f>
        <v>0</v>
      </c>
      <c r="K209" s="197" t="s">
        <v>156</v>
      </c>
      <c r="L209" s="42"/>
      <c r="M209" s="202" t="s">
        <v>19</v>
      </c>
      <c r="N209" s="203" t="s">
        <v>46</v>
      </c>
      <c r="O209" s="82"/>
      <c r="P209" s="204">
        <f>O209*H209</f>
        <v>0</v>
      </c>
      <c r="Q209" s="204">
        <v>0.018380000000000001</v>
      </c>
      <c r="R209" s="204">
        <f>Q209*H209</f>
        <v>6.9439640000000002</v>
      </c>
      <c r="S209" s="204">
        <v>0</v>
      </c>
      <c r="T209" s="20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157</v>
      </c>
      <c r="AT209" s="206" t="s">
        <v>152</v>
      </c>
      <c r="AU209" s="206" t="s">
        <v>158</v>
      </c>
      <c r="AY209" s="15" t="s">
        <v>150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5" t="s">
        <v>80</v>
      </c>
      <c r="BK209" s="207">
        <f>ROUND(I209*H209,2)</f>
        <v>0</v>
      </c>
      <c r="BL209" s="15" t="s">
        <v>157</v>
      </c>
      <c r="BM209" s="206" t="s">
        <v>487</v>
      </c>
    </row>
    <row r="210" s="2" customFormat="1" ht="14.4" customHeight="1">
      <c r="A210" s="36"/>
      <c r="B210" s="37"/>
      <c r="C210" s="195" t="s">
        <v>488</v>
      </c>
      <c r="D210" s="195" t="s">
        <v>152</v>
      </c>
      <c r="E210" s="196" t="s">
        <v>489</v>
      </c>
      <c r="F210" s="197" t="s">
        <v>490</v>
      </c>
      <c r="G210" s="198" t="s">
        <v>166</v>
      </c>
      <c r="H210" s="199">
        <v>82</v>
      </c>
      <c r="I210" s="200"/>
      <c r="J210" s="201">
        <f>ROUND(I210*H210,2)</f>
        <v>0</v>
      </c>
      <c r="K210" s="197" t="s">
        <v>156</v>
      </c>
      <c r="L210" s="42"/>
      <c r="M210" s="202" t="s">
        <v>19</v>
      </c>
      <c r="N210" s="203" t="s">
        <v>46</v>
      </c>
      <c r="O210" s="82"/>
      <c r="P210" s="204">
        <f>O210*H210</f>
        <v>0</v>
      </c>
      <c r="Q210" s="204">
        <v>0.041500000000000002</v>
      </c>
      <c r="R210" s="204">
        <f>Q210*H210</f>
        <v>3.403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157</v>
      </c>
      <c r="AT210" s="206" t="s">
        <v>152</v>
      </c>
      <c r="AU210" s="206" t="s">
        <v>158</v>
      </c>
      <c r="AY210" s="15" t="s">
        <v>150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5" t="s">
        <v>80</v>
      </c>
      <c r="BK210" s="207">
        <f>ROUND(I210*H210,2)</f>
        <v>0</v>
      </c>
      <c r="BL210" s="15" t="s">
        <v>157</v>
      </c>
      <c r="BM210" s="206" t="s">
        <v>491</v>
      </c>
    </row>
    <row r="211" s="2" customFormat="1" ht="24.15" customHeight="1">
      <c r="A211" s="36"/>
      <c r="B211" s="37"/>
      <c r="C211" s="195" t="s">
        <v>492</v>
      </c>
      <c r="D211" s="195" t="s">
        <v>152</v>
      </c>
      <c r="E211" s="196" t="s">
        <v>493</v>
      </c>
      <c r="F211" s="197" t="s">
        <v>494</v>
      </c>
      <c r="G211" s="198" t="s">
        <v>155</v>
      </c>
      <c r="H211" s="199">
        <v>89</v>
      </c>
      <c r="I211" s="200"/>
      <c r="J211" s="201">
        <f>ROUND(I211*H211,2)</f>
        <v>0</v>
      </c>
      <c r="K211" s="197" t="s">
        <v>156</v>
      </c>
      <c r="L211" s="42"/>
      <c r="M211" s="202" t="s">
        <v>19</v>
      </c>
      <c r="N211" s="203" t="s">
        <v>46</v>
      </c>
      <c r="O211" s="82"/>
      <c r="P211" s="204">
        <f>O211*H211</f>
        <v>0</v>
      </c>
      <c r="Q211" s="204">
        <v>0.017000000000000001</v>
      </c>
      <c r="R211" s="204">
        <f>Q211*H211</f>
        <v>1.5130000000000001</v>
      </c>
      <c r="S211" s="204">
        <v>0</v>
      </c>
      <c r="T211" s="20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6" t="s">
        <v>157</v>
      </c>
      <c r="AT211" s="206" t="s">
        <v>152</v>
      </c>
      <c r="AU211" s="206" t="s">
        <v>158</v>
      </c>
      <c r="AY211" s="15" t="s">
        <v>150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5" t="s">
        <v>80</v>
      </c>
      <c r="BK211" s="207">
        <f>ROUND(I211*H211,2)</f>
        <v>0</v>
      </c>
      <c r="BL211" s="15" t="s">
        <v>157</v>
      </c>
      <c r="BM211" s="206" t="s">
        <v>495</v>
      </c>
    </row>
    <row r="212" s="2" customFormat="1" ht="14.4" customHeight="1">
      <c r="A212" s="36"/>
      <c r="B212" s="37"/>
      <c r="C212" s="195" t="s">
        <v>496</v>
      </c>
      <c r="D212" s="195" t="s">
        <v>152</v>
      </c>
      <c r="E212" s="196" t="s">
        <v>497</v>
      </c>
      <c r="F212" s="197" t="s">
        <v>498</v>
      </c>
      <c r="G212" s="198" t="s">
        <v>170</v>
      </c>
      <c r="H212" s="199">
        <v>69.599999999999994</v>
      </c>
      <c r="I212" s="200"/>
      <c r="J212" s="201">
        <f>ROUND(I212*H212,2)</f>
        <v>0</v>
      </c>
      <c r="K212" s="197" t="s">
        <v>156</v>
      </c>
      <c r="L212" s="42"/>
      <c r="M212" s="202" t="s">
        <v>19</v>
      </c>
      <c r="N212" s="203" t="s">
        <v>46</v>
      </c>
      <c r="O212" s="82"/>
      <c r="P212" s="204">
        <f>O212*H212</f>
        <v>0</v>
      </c>
      <c r="Q212" s="204">
        <v>0.0015</v>
      </c>
      <c r="R212" s="204">
        <f>Q212*H212</f>
        <v>0.10439999999999999</v>
      </c>
      <c r="S212" s="204">
        <v>0</v>
      </c>
      <c r="T212" s="20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6" t="s">
        <v>157</v>
      </c>
      <c r="AT212" s="206" t="s">
        <v>152</v>
      </c>
      <c r="AU212" s="206" t="s">
        <v>158</v>
      </c>
      <c r="AY212" s="15" t="s">
        <v>150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5" t="s">
        <v>80</v>
      </c>
      <c r="BK212" s="207">
        <f>ROUND(I212*H212,2)</f>
        <v>0</v>
      </c>
      <c r="BL212" s="15" t="s">
        <v>157</v>
      </c>
      <c r="BM212" s="206" t="s">
        <v>499</v>
      </c>
    </row>
    <row r="213" s="2" customFormat="1" ht="24.15" customHeight="1">
      <c r="A213" s="36"/>
      <c r="B213" s="37"/>
      <c r="C213" s="195" t="s">
        <v>500</v>
      </c>
      <c r="D213" s="195" t="s">
        <v>152</v>
      </c>
      <c r="E213" s="196" t="s">
        <v>501</v>
      </c>
      <c r="F213" s="197" t="s">
        <v>502</v>
      </c>
      <c r="G213" s="198" t="s">
        <v>155</v>
      </c>
      <c r="H213" s="199">
        <v>199.24000000000001</v>
      </c>
      <c r="I213" s="200"/>
      <c r="J213" s="201">
        <f>ROUND(I213*H213,2)</f>
        <v>0</v>
      </c>
      <c r="K213" s="197" t="s">
        <v>156</v>
      </c>
      <c r="L213" s="42"/>
      <c r="M213" s="202" t="s">
        <v>19</v>
      </c>
      <c r="N213" s="203" t="s">
        <v>46</v>
      </c>
      <c r="O213" s="82"/>
      <c r="P213" s="204">
        <f>O213*H213</f>
        <v>0</v>
      </c>
      <c r="Q213" s="204">
        <v>0.0086</v>
      </c>
      <c r="R213" s="204">
        <f>Q213*H213</f>
        <v>1.7134640000000001</v>
      </c>
      <c r="S213" s="204">
        <v>0</v>
      </c>
      <c r="T213" s="20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6" t="s">
        <v>157</v>
      </c>
      <c r="AT213" s="206" t="s">
        <v>152</v>
      </c>
      <c r="AU213" s="206" t="s">
        <v>158</v>
      </c>
      <c r="AY213" s="15" t="s">
        <v>150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5" t="s">
        <v>80</v>
      </c>
      <c r="BK213" s="207">
        <f>ROUND(I213*H213,2)</f>
        <v>0</v>
      </c>
      <c r="BL213" s="15" t="s">
        <v>157</v>
      </c>
      <c r="BM213" s="206" t="s">
        <v>503</v>
      </c>
    </row>
    <row r="214" s="2" customFormat="1" ht="14.4" customHeight="1">
      <c r="A214" s="36"/>
      <c r="B214" s="37"/>
      <c r="C214" s="208" t="s">
        <v>504</v>
      </c>
      <c r="D214" s="208" t="s">
        <v>324</v>
      </c>
      <c r="E214" s="209" t="s">
        <v>505</v>
      </c>
      <c r="F214" s="210" t="s">
        <v>506</v>
      </c>
      <c r="G214" s="211" t="s">
        <v>155</v>
      </c>
      <c r="H214" s="212">
        <v>199.24000000000001</v>
      </c>
      <c r="I214" s="213"/>
      <c r="J214" s="214">
        <f>ROUND(I214*H214,2)</f>
        <v>0</v>
      </c>
      <c r="K214" s="210" t="s">
        <v>156</v>
      </c>
      <c r="L214" s="215"/>
      <c r="M214" s="216" t="s">
        <v>19</v>
      </c>
      <c r="N214" s="217" t="s">
        <v>46</v>
      </c>
      <c r="O214" s="82"/>
      <c r="P214" s="204">
        <f>O214*H214</f>
        <v>0</v>
      </c>
      <c r="Q214" s="204">
        <v>0.0027599999999999999</v>
      </c>
      <c r="R214" s="204">
        <f>Q214*H214</f>
        <v>0.54990240000000001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185</v>
      </c>
      <c r="AT214" s="206" t="s">
        <v>324</v>
      </c>
      <c r="AU214" s="206" t="s">
        <v>158</v>
      </c>
      <c r="AY214" s="15" t="s">
        <v>150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5" t="s">
        <v>80</v>
      </c>
      <c r="BK214" s="207">
        <f>ROUND(I214*H214,2)</f>
        <v>0</v>
      </c>
      <c r="BL214" s="15" t="s">
        <v>157</v>
      </c>
      <c r="BM214" s="206" t="s">
        <v>507</v>
      </c>
    </row>
    <row r="215" s="2" customFormat="1" ht="14.4" customHeight="1">
      <c r="A215" s="36"/>
      <c r="B215" s="37"/>
      <c r="C215" s="195" t="s">
        <v>508</v>
      </c>
      <c r="D215" s="195" t="s">
        <v>152</v>
      </c>
      <c r="E215" s="196" t="s">
        <v>509</v>
      </c>
      <c r="F215" s="197" t="s">
        <v>510</v>
      </c>
      <c r="G215" s="198" t="s">
        <v>155</v>
      </c>
      <c r="H215" s="199">
        <v>19.035</v>
      </c>
      <c r="I215" s="200"/>
      <c r="J215" s="201">
        <f>ROUND(I215*H215,2)</f>
        <v>0</v>
      </c>
      <c r="K215" s="197" t="s">
        <v>156</v>
      </c>
      <c r="L215" s="42"/>
      <c r="M215" s="202" t="s">
        <v>19</v>
      </c>
      <c r="N215" s="203" t="s">
        <v>46</v>
      </c>
      <c r="O215" s="82"/>
      <c r="P215" s="204">
        <f>O215*H215</f>
        <v>0</v>
      </c>
      <c r="Q215" s="204">
        <v>0.00025999999999999998</v>
      </c>
      <c r="R215" s="204">
        <f>Q215*H215</f>
        <v>0.0049490999999999997</v>
      </c>
      <c r="S215" s="204">
        <v>0</v>
      </c>
      <c r="T215" s="20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6" t="s">
        <v>157</v>
      </c>
      <c r="AT215" s="206" t="s">
        <v>152</v>
      </c>
      <c r="AU215" s="206" t="s">
        <v>158</v>
      </c>
      <c r="AY215" s="15" t="s">
        <v>150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5" t="s">
        <v>80</v>
      </c>
      <c r="BK215" s="207">
        <f>ROUND(I215*H215,2)</f>
        <v>0</v>
      </c>
      <c r="BL215" s="15" t="s">
        <v>157</v>
      </c>
      <c r="BM215" s="206" t="s">
        <v>511</v>
      </c>
    </row>
    <row r="216" s="2" customFormat="1" ht="24.15" customHeight="1">
      <c r="A216" s="36"/>
      <c r="B216" s="37"/>
      <c r="C216" s="195" t="s">
        <v>512</v>
      </c>
      <c r="D216" s="195" t="s">
        <v>152</v>
      </c>
      <c r="E216" s="196" t="s">
        <v>513</v>
      </c>
      <c r="F216" s="197" t="s">
        <v>514</v>
      </c>
      <c r="G216" s="198" t="s">
        <v>155</v>
      </c>
      <c r="H216" s="199">
        <v>33.5</v>
      </c>
      <c r="I216" s="200"/>
      <c r="J216" s="201">
        <f>ROUND(I216*H216,2)</f>
        <v>0</v>
      </c>
      <c r="K216" s="197" t="s">
        <v>156</v>
      </c>
      <c r="L216" s="42"/>
      <c r="M216" s="202" t="s">
        <v>19</v>
      </c>
      <c r="N216" s="203" t="s">
        <v>46</v>
      </c>
      <c r="O216" s="82"/>
      <c r="P216" s="204">
        <f>O216*H216</f>
        <v>0</v>
      </c>
      <c r="Q216" s="204">
        <v>0.0043800000000000002</v>
      </c>
      <c r="R216" s="204">
        <f>Q216*H216</f>
        <v>0.14673</v>
      </c>
      <c r="S216" s="204">
        <v>0</v>
      </c>
      <c r="T216" s="20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157</v>
      </c>
      <c r="AT216" s="206" t="s">
        <v>152</v>
      </c>
      <c r="AU216" s="206" t="s">
        <v>158</v>
      </c>
      <c r="AY216" s="15" t="s">
        <v>150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5" t="s">
        <v>80</v>
      </c>
      <c r="BK216" s="207">
        <f>ROUND(I216*H216,2)</f>
        <v>0</v>
      </c>
      <c r="BL216" s="15" t="s">
        <v>157</v>
      </c>
      <c r="BM216" s="206" t="s">
        <v>515</v>
      </c>
    </row>
    <row r="217" s="2" customFormat="1" ht="24.15" customHeight="1">
      <c r="A217" s="36"/>
      <c r="B217" s="37"/>
      <c r="C217" s="195" t="s">
        <v>516</v>
      </c>
      <c r="D217" s="195" t="s">
        <v>152</v>
      </c>
      <c r="E217" s="196" t="s">
        <v>517</v>
      </c>
      <c r="F217" s="197" t="s">
        <v>518</v>
      </c>
      <c r="G217" s="198" t="s">
        <v>170</v>
      </c>
      <c r="H217" s="199">
        <v>7.6799999999999997</v>
      </c>
      <c r="I217" s="200"/>
      <c r="J217" s="201">
        <f>ROUND(I217*H217,2)</f>
        <v>0</v>
      </c>
      <c r="K217" s="197" t="s">
        <v>156</v>
      </c>
      <c r="L217" s="42"/>
      <c r="M217" s="202" t="s">
        <v>19</v>
      </c>
      <c r="N217" s="203" t="s">
        <v>46</v>
      </c>
      <c r="O217" s="82"/>
      <c r="P217" s="204">
        <f>O217*H217</f>
        <v>0</v>
      </c>
      <c r="Q217" s="204">
        <v>0.0017600000000000001</v>
      </c>
      <c r="R217" s="204">
        <f>Q217*H217</f>
        <v>0.013516800000000001</v>
      </c>
      <c r="S217" s="204">
        <v>0</v>
      </c>
      <c r="T217" s="20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6" t="s">
        <v>157</v>
      </c>
      <c r="AT217" s="206" t="s">
        <v>152</v>
      </c>
      <c r="AU217" s="206" t="s">
        <v>158</v>
      </c>
      <c r="AY217" s="15" t="s">
        <v>150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5" t="s">
        <v>80</v>
      </c>
      <c r="BK217" s="207">
        <f>ROUND(I217*H217,2)</f>
        <v>0</v>
      </c>
      <c r="BL217" s="15" t="s">
        <v>157</v>
      </c>
      <c r="BM217" s="206" t="s">
        <v>519</v>
      </c>
    </row>
    <row r="218" s="2" customFormat="1" ht="14.4" customHeight="1">
      <c r="A218" s="36"/>
      <c r="B218" s="37"/>
      <c r="C218" s="208" t="s">
        <v>520</v>
      </c>
      <c r="D218" s="208" t="s">
        <v>324</v>
      </c>
      <c r="E218" s="209" t="s">
        <v>521</v>
      </c>
      <c r="F218" s="210" t="s">
        <v>522</v>
      </c>
      <c r="G218" s="211" t="s">
        <v>155</v>
      </c>
      <c r="H218" s="212">
        <v>1.69</v>
      </c>
      <c r="I218" s="213"/>
      <c r="J218" s="214">
        <f>ROUND(I218*H218,2)</f>
        <v>0</v>
      </c>
      <c r="K218" s="210" t="s">
        <v>156</v>
      </c>
      <c r="L218" s="215"/>
      <c r="M218" s="216" t="s">
        <v>19</v>
      </c>
      <c r="N218" s="217" t="s">
        <v>46</v>
      </c>
      <c r="O218" s="82"/>
      <c r="P218" s="204">
        <f>O218*H218</f>
        <v>0</v>
      </c>
      <c r="Q218" s="204">
        <v>0.00068999999999999997</v>
      </c>
      <c r="R218" s="204">
        <f>Q218*H218</f>
        <v>0.0011661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185</v>
      </c>
      <c r="AT218" s="206" t="s">
        <v>324</v>
      </c>
      <c r="AU218" s="206" t="s">
        <v>158</v>
      </c>
      <c r="AY218" s="15" t="s">
        <v>150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5" t="s">
        <v>80</v>
      </c>
      <c r="BK218" s="207">
        <f>ROUND(I218*H218,2)</f>
        <v>0</v>
      </c>
      <c r="BL218" s="15" t="s">
        <v>157</v>
      </c>
      <c r="BM218" s="206" t="s">
        <v>523</v>
      </c>
    </row>
    <row r="219" s="2" customFormat="1" ht="14.4" customHeight="1">
      <c r="A219" s="36"/>
      <c r="B219" s="37"/>
      <c r="C219" s="195" t="s">
        <v>524</v>
      </c>
      <c r="D219" s="195" t="s">
        <v>152</v>
      </c>
      <c r="E219" s="196" t="s">
        <v>525</v>
      </c>
      <c r="F219" s="197" t="s">
        <v>526</v>
      </c>
      <c r="G219" s="198" t="s">
        <v>170</v>
      </c>
      <c r="H219" s="199">
        <v>4.4000000000000004</v>
      </c>
      <c r="I219" s="200"/>
      <c r="J219" s="201">
        <f>ROUND(I219*H219,2)</f>
        <v>0</v>
      </c>
      <c r="K219" s="197" t="s">
        <v>156</v>
      </c>
      <c r="L219" s="42"/>
      <c r="M219" s="202" t="s">
        <v>19</v>
      </c>
      <c r="N219" s="203" t="s">
        <v>46</v>
      </c>
      <c r="O219" s="82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6" t="s">
        <v>157</v>
      </c>
      <c r="AT219" s="206" t="s">
        <v>152</v>
      </c>
      <c r="AU219" s="206" t="s">
        <v>158</v>
      </c>
      <c r="AY219" s="15" t="s">
        <v>150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5" t="s">
        <v>80</v>
      </c>
      <c r="BK219" s="207">
        <f>ROUND(I219*H219,2)</f>
        <v>0</v>
      </c>
      <c r="BL219" s="15" t="s">
        <v>157</v>
      </c>
      <c r="BM219" s="206" t="s">
        <v>527</v>
      </c>
    </row>
    <row r="220" s="2" customFormat="1" ht="14.4" customHeight="1">
      <c r="A220" s="36"/>
      <c r="B220" s="37"/>
      <c r="C220" s="208" t="s">
        <v>528</v>
      </c>
      <c r="D220" s="208" t="s">
        <v>324</v>
      </c>
      <c r="E220" s="209" t="s">
        <v>529</v>
      </c>
      <c r="F220" s="210" t="s">
        <v>530</v>
      </c>
      <c r="G220" s="211" t="s">
        <v>170</v>
      </c>
      <c r="H220" s="212">
        <v>4.6200000000000001</v>
      </c>
      <c r="I220" s="213"/>
      <c r="J220" s="214">
        <f>ROUND(I220*H220,2)</f>
        <v>0</v>
      </c>
      <c r="K220" s="210" t="s">
        <v>156</v>
      </c>
      <c r="L220" s="215"/>
      <c r="M220" s="216" t="s">
        <v>19</v>
      </c>
      <c r="N220" s="217" t="s">
        <v>46</v>
      </c>
      <c r="O220" s="82"/>
      <c r="P220" s="204">
        <f>O220*H220</f>
        <v>0</v>
      </c>
      <c r="Q220" s="204">
        <v>3.0000000000000001E-05</v>
      </c>
      <c r="R220" s="204">
        <f>Q220*H220</f>
        <v>0.00013860000000000001</v>
      </c>
      <c r="S220" s="204">
        <v>0</v>
      </c>
      <c r="T220" s="20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185</v>
      </c>
      <c r="AT220" s="206" t="s">
        <v>324</v>
      </c>
      <c r="AU220" s="206" t="s">
        <v>158</v>
      </c>
      <c r="AY220" s="15" t="s">
        <v>150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5" t="s">
        <v>80</v>
      </c>
      <c r="BK220" s="207">
        <f>ROUND(I220*H220,2)</f>
        <v>0</v>
      </c>
      <c r="BL220" s="15" t="s">
        <v>157</v>
      </c>
      <c r="BM220" s="206" t="s">
        <v>531</v>
      </c>
    </row>
    <row r="221" s="2" customFormat="1" ht="14.4" customHeight="1">
      <c r="A221" s="36"/>
      <c r="B221" s="37"/>
      <c r="C221" s="195" t="s">
        <v>532</v>
      </c>
      <c r="D221" s="195" t="s">
        <v>152</v>
      </c>
      <c r="E221" s="196" t="s">
        <v>533</v>
      </c>
      <c r="F221" s="197" t="s">
        <v>534</v>
      </c>
      <c r="G221" s="198" t="s">
        <v>155</v>
      </c>
      <c r="H221" s="199">
        <v>500</v>
      </c>
      <c r="I221" s="200"/>
      <c r="J221" s="201">
        <f>ROUND(I221*H221,2)</f>
        <v>0</v>
      </c>
      <c r="K221" s="197" t="s">
        <v>156</v>
      </c>
      <c r="L221" s="42"/>
      <c r="M221" s="202" t="s">
        <v>19</v>
      </c>
      <c r="N221" s="203" t="s">
        <v>46</v>
      </c>
      <c r="O221" s="82"/>
      <c r="P221" s="204">
        <f>O221*H221</f>
        <v>0</v>
      </c>
      <c r="Q221" s="204">
        <v>0.0027299999999999998</v>
      </c>
      <c r="R221" s="204">
        <f>Q221*H221</f>
        <v>1.365</v>
      </c>
      <c r="S221" s="204">
        <v>0</v>
      </c>
      <c r="T221" s="20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6" t="s">
        <v>157</v>
      </c>
      <c r="AT221" s="206" t="s">
        <v>152</v>
      </c>
      <c r="AU221" s="206" t="s">
        <v>158</v>
      </c>
      <c r="AY221" s="15" t="s">
        <v>150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5" t="s">
        <v>80</v>
      </c>
      <c r="BK221" s="207">
        <f>ROUND(I221*H221,2)</f>
        <v>0</v>
      </c>
      <c r="BL221" s="15" t="s">
        <v>157</v>
      </c>
      <c r="BM221" s="206" t="s">
        <v>535</v>
      </c>
    </row>
    <row r="222" s="2" customFormat="1" ht="24.15" customHeight="1">
      <c r="A222" s="36"/>
      <c r="B222" s="37"/>
      <c r="C222" s="195" t="s">
        <v>536</v>
      </c>
      <c r="D222" s="195" t="s">
        <v>152</v>
      </c>
      <c r="E222" s="196" t="s">
        <v>537</v>
      </c>
      <c r="F222" s="197" t="s">
        <v>538</v>
      </c>
      <c r="G222" s="198" t="s">
        <v>155</v>
      </c>
      <c r="H222" s="199">
        <v>86.040000000000006</v>
      </c>
      <c r="I222" s="200"/>
      <c r="J222" s="201">
        <f>ROUND(I222*H222,2)</f>
        <v>0</v>
      </c>
      <c r="K222" s="197" t="s">
        <v>156</v>
      </c>
      <c r="L222" s="42"/>
      <c r="M222" s="202" t="s">
        <v>19</v>
      </c>
      <c r="N222" s="203" t="s">
        <v>46</v>
      </c>
      <c r="O222" s="82"/>
      <c r="P222" s="204">
        <f>O222*H222</f>
        <v>0</v>
      </c>
      <c r="Q222" s="204">
        <v>0.026360000000000001</v>
      </c>
      <c r="R222" s="204">
        <f>Q222*H222</f>
        <v>2.2680144000000002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157</v>
      </c>
      <c r="AT222" s="206" t="s">
        <v>152</v>
      </c>
      <c r="AU222" s="206" t="s">
        <v>158</v>
      </c>
      <c r="AY222" s="15" t="s">
        <v>150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5" t="s">
        <v>80</v>
      </c>
      <c r="BK222" s="207">
        <f>ROUND(I222*H222,2)</f>
        <v>0</v>
      </c>
      <c r="BL222" s="15" t="s">
        <v>157</v>
      </c>
      <c r="BM222" s="206" t="s">
        <v>539</v>
      </c>
    </row>
    <row r="223" s="2" customFormat="1" ht="24.15" customHeight="1">
      <c r="A223" s="36"/>
      <c r="B223" s="37"/>
      <c r="C223" s="195" t="s">
        <v>540</v>
      </c>
      <c r="D223" s="195" t="s">
        <v>152</v>
      </c>
      <c r="E223" s="196" t="s">
        <v>541</v>
      </c>
      <c r="F223" s="197" t="s">
        <v>542</v>
      </c>
      <c r="G223" s="198" t="s">
        <v>155</v>
      </c>
      <c r="H223" s="199">
        <v>314.80000000000001</v>
      </c>
      <c r="I223" s="200"/>
      <c r="J223" s="201">
        <f>ROUND(I223*H223,2)</f>
        <v>0</v>
      </c>
      <c r="K223" s="197" t="s">
        <v>156</v>
      </c>
      <c r="L223" s="42"/>
      <c r="M223" s="202" t="s">
        <v>19</v>
      </c>
      <c r="N223" s="203" t="s">
        <v>46</v>
      </c>
      <c r="O223" s="82"/>
      <c r="P223" s="204">
        <f>O223*H223</f>
        <v>0</v>
      </c>
      <c r="Q223" s="204">
        <v>0.01146</v>
      </c>
      <c r="R223" s="204">
        <f>Q223*H223</f>
        <v>3.6076079999999999</v>
      </c>
      <c r="S223" s="204">
        <v>0</v>
      </c>
      <c r="T223" s="20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6" t="s">
        <v>157</v>
      </c>
      <c r="AT223" s="206" t="s">
        <v>152</v>
      </c>
      <c r="AU223" s="206" t="s">
        <v>158</v>
      </c>
      <c r="AY223" s="15" t="s">
        <v>150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5" t="s">
        <v>80</v>
      </c>
      <c r="BK223" s="207">
        <f>ROUND(I223*H223,2)</f>
        <v>0</v>
      </c>
      <c r="BL223" s="15" t="s">
        <v>157</v>
      </c>
      <c r="BM223" s="206" t="s">
        <v>543</v>
      </c>
    </row>
    <row r="224" s="2" customFormat="1" ht="24.15" customHeight="1">
      <c r="A224" s="36"/>
      <c r="B224" s="37"/>
      <c r="C224" s="195" t="s">
        <v>544</v>
      </c>
      <c r="D224" s="195" t="s">
        <v>152</v>
      </c>
      <c r="E224" s="196" t="s">
        <v>545</v>
      </c>
      <c r="F224" s="197" t="s">
        <v>546</v>
      </c>
      <c r="G224" s="198" t="s">
        <v>155</v>
      </c>
      <c r="H224" s="199">
        <v>500</v>
      </c>
      <c r="I224" s="200"/>
      <c r="J224" s="201">
        <f>ROUND(I224*H224,2)</f>
        <v>0</v>
      </c>
      <c r="K224" s="197" t="s">
        <v>156</v>
      </c>
      <c r="L224" s="42"/>
      <c r="M224" s="202" t="s">
        <v>19</v>
      </c>
      <c r="N224" s="203" t="s">
        <v>46</v>
      </c>
      <c r="O224" s="82"/>
      <c r="P224" s="204">
        <f>O224*H224</f>
        <v>0</v>
      </c>
      <c r="Q224" s="204">
        <v>0.01899</v>
      </c>
      <c r="R224" s="204">
        <f>Q224*H224</f>
        <v>9.4949999999999992</v>
      </c>
      <c r="S224" s="204">
        <v>0</v>
      </c>
      <c r="T224" s="20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157</v>
      </c>
      <c r="AT224" s="206" t="s">
        <v>152</v>
      </c>
      <c r="AU224" s="206" t="s">
        <v>158</v>
      </c>
      <c r="AY224" s="15" t="s">
        <v>150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5" t="s">
        <v>80</v>
      </c>
      <c r="BK224" s="207">
        <f>ROUND(I224*H224,2)</f>
        <v>0</v>
      </c>
      <c r="BL224" s="15" t="s">
        <v>157</v>
      </c>
      <c r="BM224" s="206" t="s">
        <v>547</v>
      </c>
    </row>
    <row r="225" s="2" customFormat="1" ht="14.4" customHeight="1">
      <c r="A225" s="36"/>
      <c r="B225" s="37"/>
      <c r="C225" s="195" t="s">
        <v>548</v>
      </c>
      <c r="D225" s="195" t="s">
        <v>152</v>
      </c>
      <c r="E225" s="196" t="s">
        <v>549</v>
      </c>
      <c r="F225" s="197" t="s">
        <v>550</v>
      </c>
      <c r="G225" s="198" t="s">
        <v>155</v>
      </c>
      <c r="H225" s="199">
        <v>4.8399999999999999</v>
      </c>
      <c r="I225" s="200"/>
      <c r="J225" s="201">
        <f>ROUND(I225*H225,2)</f>
        <v>0</v>
      </c>
      <c r="K225" s="197" t="s">
        <v>156</v>
      </c>
      <c r="L225" s="42"/>
      <c r="M225" s="202" t="s">
        <v>19</v>
      </c>
      <c r="N225" s="203" t="s">
        <v>46</v>
      </c>
      <c r="O225" s="82"/>
      <c r="P225" s="204">
        <f>O225*H225</f>
        <v>0</v>
      </c>
      <c r="Q225" s="204">
        <v>0.02428</v>
      </c>
      <c r="R225" s="204">
        <f>Q225*H225</f>
        <v>0.1175152</v>
      </c>
      <c r="S225" s="204">
        <v>0</v>
      </c>
      <c r="T225" s="20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157</v>
      </c>
      <c r="AT225" s="206" t="s">
        <v>152</v>
      </c>
      <c r="AU225" s="206" t="s">
        <v>158</v>
      </c>
      <c r="AY225" s="15" t="s">
        <v>150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5" t="s">
        <v>80</v>
      </c>
      <c r="BK225" s="207">
        <f>ROUND(I225*H225,2)</f>
        <v>0</v>
      </c>
      <c r="BL225" s="15" t="s">
        <v>157</v>
      </c>
      <c r="BM225" s="206" t="s">
        <v>551</v>
      </c>
    </row>
    <row r="226" s="2" customFormat="1" ht="24.15" customHeight="1">
      <c r="A226" s="36"/>
      <c r="B226" s="37"/>
      <c r="C226" s="195" t="s">
        <v>552</v>
      </c>
      <c r="D226" s="195" t="s">
        <v>152</v>
      </c>
      <c r="E226" s="196" t="s">
        <v>553</v>
      </c>
      <c r="F226" s="197" t="s">
        <v>554</v>
      </c>
      <c r="G226" s="198" t="s">
        <v>155</v>
      </c>
      <c r="H226" s="199">
        <v>331.03500000000003</v>
      </c>
      <c r="I226" s="200"/>
      <c r="J226" s="201">
        <f>ROUND(I226*H226,2)</f>
        <v>0</v>
      </c>
      <c r="K226" s="197" t="s">
        <v>156</v>
      </c>
      <c r="L226" s="42"/>
      <c r="M226" s="202" t="s">
        <v>19</v>
      </c>
      <c r="N226" s="203" t="s">
        <v>46</v>
      </c>
      <c r="O226" s="82"/>
      <c r="P226" s="204">
        <f>O226*H226</f>
        <v>0</v>
      </c>
      <c r="Q226" s="204">
        <v>0.0028800000000000002</v>
      </c>
      <c r="R226" s="204">
        <f>Q226*H226</f>
        <v>0.95338080000000014</v>
      </c>
      <c r="S226" s="204">
        <v>0</v>
      </c>
      <c r="T226" s="20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157</v>
      </c>
      <c r="AT226" s="206" t="s">
        <v>152</v>
      </c>
      <c r="AU226" s="206" t="s">
        <v>158</v>
      </c>
      <c r="AY226" s="15" t="s">
        <v>150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5" t="s">
        <v>80</v>
      </c>
      <c r="BK226" s="207">
        <f>ROUND(I226*H226,2)</f>
        <v>0</v>
      </c>
      <c r="BL226" s="15" t="s">
        <v>157</v>
      </c>
      <c r="BM226" s="206" t="s">
        <v>555</v>
      </c>
    </row>
    <row r="227" s="2" customFormat="1" ht="14.4" customHeight="1">
      <c r="A227" s="36"/>
      <c r="B227" s="37"/>
      <c r="C227" s="195" t="s">
        <v>556</v>
      </c>
      <c r="D227" s="195" t="s">
        <v>152</v>
      </c>
      <c r="E227" s="196" t="s">
        <v>557</v>
      </c>
      <c r="F227" s="197" t="s">
        <v>558</v>
      </c>
      <c r="G227" s="198" t="s">
        <v>155</v>
      </c>
      <c r="H227" s="199">
        <v>1431.5350000000001</v>
      </c>
      <c r="I227" s="200"/>
      <c r="J227" s="201">
        <f>ROUND(I227*H227,2)</f>
        <v>0</v>
      </c>
      <c r="K227" s="197" t="s">
        <v>156</v>
      </c>
      <c r="L227" s="42"/>
      <c r="M227" s="202" t="s">
        <v>19</v>
      </c>
      <c r="N227" s="203" t="s">
        <v>46</v>
      </c>
      <c r="O227" s="82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6" t="s">
        <v>157</v>
      </c>
      <c r="AT227" s="206" t="s">
        <v>152</v>
      </c>
      <c r="AU227" s="206" t="s">
        <v>158</v>
      </c>
      <c r="AY227" s="15" t="s">
        <v>150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5" t="s">
        <v>80</v>
      </c>
      <c r="BK227" s="207">
        <f>ROUND(I227*H227,2)</f>
        <v>0</v>
      </c>
      <c r="BL227" s="15" t="s">
        <v>157</v>
      </c>
      <c r="BM227" s="206" t="s">
        <v>559</v>
      </c>
    </row>
    <row r="228" s="2" customFormat="1" ht="14.4" customHeight="1">
      <c r="A228" s="36"/>
      <c r="B228" s="37"/>
      <c r="C228" s="195" t="s">
        <v>560</v>
      </c>
      <c r="D228" s="195" t="s">
        <v>152</v>
      </c>
      <c r="E228" s="196" t="s">
        <v>561</v>
      </c>
      <c r="F228" s="197" t="s">
        <v>562</v>
      </c>
      <c r="G228" s="198" t="s">
        <v>188</v>
      </c>
      <c r="H228" s="199">
        <v>0.47999999999999998</v>
      </c>
      <c r="I228" s="200"/>
      <c r="J228" s="201">
        <f>ROUND(I228*H228,2)</f>
        <v>0</v>
      </c>
      <c r="K228" s="197" t="s">
        <v>156</v>
      </c>
      <c r="L228" s="42"/>
      <c r="M228" s="202" t="s">
        <v>19</v>
      </c>
      <c r="N228" s="203" t="s">
        <v>46</v>
      </c>
      <c r="O228" s="82"/>
      <c r="P228" s="204">
        <f>O228*H228</f>
        <v>0</v>
      </c>
      <c r="Q228" s="204">
        <v>2.2563399999999998</v>
      </c>
      <c r="R228" s="204">
        <f>Q228*H228</f>
        <v>1.0830431999999999</v>
      </c>
      <c r="S228" s="204">
        <v>0</v>
      </c>
      <c r="T228" s="20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6" t="s">
        <v>157</v>
      </c>
      <c r="AT228" s="206" t="s">
        <v>152</v>
      </c>
      <c r="AU228" s="206" t="s">
        <v>158</v>
      </c>
      <c r="AY228" s="15" t="s">
        <v>150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5" t="s">
        <v>80</v>
      </c>
      <c r="BK228" s="207">
        <f>ROUND(I228*H228,2)</f>
        <v>0</v>
      </c>
      <c r="BL228" s="15" t="s">
        <v>157</v>
      </c>
      <c r="BM228" s="206" t="s">
        <v>563</v>
      </c>
    </row>
    <row r="229" s="2" customFormat="1" ht="14.4" customHeight="1">
      <c r="A229" s="36"/>
      <c r="B229" s="37"/>
      <c r="C229" s="195" t="s">
        <v>564</v>
      </c>
      <c r="D229" s="195" t="s">
        <v>152</v>
      </c>
      <c r="E229" s="196" t="s">
        <v>565</v>
      </c>
      <c r="F229" s="197" t="s">
        <v>566</v>
      </c>
      <c r="G229" s="198" t="s">
        <v>188</v>
      </c>
      <c r="H229" s="199">
        <v>8.1600000000000001</v>
      </c>
      <c r="I229" s="200"/>
      <c r="J229" s="201">
        <f>ROUND(I229*H229,2)</f>
        <v>0</v>
      </c>
      <c r="K229" s="197" t="s">
        <v>156</v>
      </c>
      <c r="L229" s="42"/>
      <c r="M229" s="202" t="s">
        <v>19</v>
      </c>
      <c r="N229" s="203" t="s">
        <v>46</v>
      </c>
      <c r="O229" s="82"/>
      <c r="P229" s="204">
        <f>O229*H229</f>
        <v>0</v>
      </c>
      <c r="Q229" s="204">
        <v>2.2563399999999998</v>
      </c>
      <c r="R229" s="204">
        <f>Q229*H229</f>
        <v>18.4117344</v>
      </c>
      <c r="S229" s="204">
        <v>0</v>
      </c>
      <c r="T229" s="20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6" t="s">
        <v>157</v>
      </c>
      <c r="AT229" s="206" t="s">
        <v>152</v>
      </c>
      <c r="AU229" s="206" t="s">
        <v>158</v>
      </c>
      <c r="AY229" s="15" t="s">
        <v>150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5" t="s">
        <v>80</v>
      </c>
      <c r="BK229" s="207">
        <f>ROUND(I229*H229,2)</f>
        <v>0</v>
      </c>
      <c r="BL229" s="15" t="s">
        <v>157</v>
      </c>
      <c r="BM229" s="206" t="s">
        <v>567</v>
      </c>
    </row>
    <row r="230" s="2" customFormat="1" ht="14.4" customHeight="1">
      <c r="A230" s="36"/>
      <c r="B230" s="37"/>
      <c r="C230" s="195" t="s">
        <v>568</v>
      </c>
      <c r="D230" s="195" t="s">
        <v>152</v>
      </c>
      <c r="E230" s="196" t="s">
        <v>569</v>
      </c>
      <c r="F230" s="197" t="s">
        <v>570</v>
      </c>
      <c r="G230" s="198" t="s">
        <v>188</v>
      </c>
      <c r="H230" s="199">
        <v>1.8500000000000001</v>
      </c>
      <c r="I230" s="200"/>
      <c r="J230" s="201">
        <f>ROUND(I230*H230,2)</f>
        <v>0</v>
      </c>
      <c r="K230" s="197" t="s">
        <v>156</v>
      </c>
      <c r="L230" s="42"/>
      <c r="M230" s="202" t="s">
        <v>19</v>
      </c>
      <c r="N230" s="203" t="s">
        <v>46</v>
      </c>
      <c r="O230" s="82"/>
      <c r="P230" s="204">
        <f>O230*H230</f>
        <v>0</v>
      </c>
      <c r="Q230" s="204">
        <v>2.2563399999999998</v>
      </c>
      <c r="R230" s="204">
        <f>Q230*H230</f>
        <v>4.1742289999999995</v>
      </c>
      <c r="S230" s="204">
        <v>0</v>
      </c>
      <c r="T230" s="20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6" t="s">
        <v>157</v>
      </c>
      <c r="AT230" s="206" t="s">
        <v>152</v>
      </c>
      <c r="AU230" s="206" t="s">
        <v>158</v>
      </c>
      <c r="AY230" s="15" t="s">
        <v>150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5" t="s">
        <v>80</v>
      </c>
      <c r="BK230" s="207">
        <f>ROUND(I230*H230,2)</f>
        <v>0</v>
      </c>
      <c r="BL230" s="15" t="s">
        <v>157</v>
      </c>
      <c r="BM230" s="206" t="s">
        <v>571</v>
      </c>
    </row>
    <row r="231" s="2" customFormat="1" ht="14.4" customHeight="1">
      <c r="A231" s="36"/>
      <c r="B231" s="37"/>
      <c r="C231" s="195" t="s">
        <v>572</v>
      </c>
      <c r="D231" s="195" t="s">
        <v>152</v>
      </c>
      <c r="E231" s="196" t="s">
        <v>573</v>
      </c>
      <c r="F231" s="197" t="s">
        <v>574</v>
      </c>
      <c r="G231" s="198" t="s">
        <v>188</v>
      </c>
      <c r="H231" s="199">
        <v>8.1600000000000001</v>
      </c>
      <c r="I231" s="200"/>
      <c r="J231" s="201">
        <f>ROUND(I231*H231,2)</f>
        <v>0</v>
      </c>
      <c r="K231" s="197" t="s">
        <v>156</v>
      </c>
      <c r="L231" s="42"/>
      <c r="M231" s="202" t="s">
        <v>19</v>
      </c>
      <c r="N231" s="203" t="s">
        <v>46</v>
      </c>
      <c r="O231" s="82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157</v>
      </c>
      <c r="AT231" s="206" t="s">
        <v>152</v>
      </c>
      <c r="AU231" s="206" t="s">
        <v>158</v>
      </c>
      <c r="AY231" s="15" t="s">
        <v>150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5" t="s">
        <v>80</v>
      </c>
      <c r="BK231" s="207">
        <f>ROUND(I231*H231,2)</f>
        <v>0</v>
      </c>
      <c r="BL231" s="15" t="s">
        <v>157</v>
      </c>
      <c r="BM231" s="206" t="s">
        <v>575</v>
      </c>
    </row>
    <row r="232" s="2" customFormat="1" ht="14.4" customHeight="1">
      <c r="A232" s="36"/>
      <c r="B232" s="37"/>
      <c r="C232" s="195" t="s">
        <v>576</v>
      </c>
      <c r="D232" s="195" t="s">
        <v>152</v>
      </c>
      <c r="E232" s="196" t="s">
        <v>577</v>
      </c>
      <c r="F232" s="197" t="s">
        <v>578</v>
      </c>
      <c r="G232" s="198" t="s">
        <v>188</v>
      </c>
      <c r="H232" s="199">
        <v>8.1600000000000001</v>
      </c>
      <c r="I232" s="200"/>
      <c r="J232" s="201">
        <f>ROUND(I232*H232,2)</f>
        <v>0</v>
      </c>
      <c r="K232" s="197" t="s">
        <v>156</v>
      </c>
      <c r="L232" s="42"/>
      <c r="M232" s="202" t="s">
        <v>19</v>
      </c>
      <c r="N232" s="203" t="s">
        <v>46</v>
      </c>
      <c r="O232" s="82"/>
      <c r="P232" s="204">
        <f>O232*H232</f>
        <v>0</v>
      </c>
      <c r="Q232" s="204">
        <v>0.0025300000000000001</v>
      </c>
      <c r="R232" s="204">
        <f>Q232*H232</f>
        <v>0.020644800000000001</v>
      </c>
      <c r="S232" s="204">
        <v>0</v>
      </c>
      <c r="T232" s="20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6" t="s">
        <v>157</v>
      </c>
      <c r="AT232" s="206" t="s">
        <v>152</v>
      </c>
      <c r="AU232" s="206" t="s">
        <v>158</v>
      </c>
      <c r="AY232" s="15" t="s">
        <v>150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5" t="s">
        <v>80</v>
      </c>
      <c r="BK232" s="207">
        <f>ROUND(I232*H232,2)</f>
        <v>0</v>
      </c>
      <c r="BL232" s="15" t="s">
        <v>157</v>
      </c>
      <c r="BM232" s="206" t="s">
        <v>579</v>
      </c>
    </row>
    <row r="233" s="2" customFormat="1" ht="14.4" customHeight="1">
      <c r="A233" s="36"/>
      <c r="B233" s="37"/>
      <c r="C233" s="195" t="s">
        <v>580</v>
      </c>
      <c r="D233" s="195" t="s">
        <v>152</v>
      </c>
      <c r="E233" s="196" t="s">
        <v>581</v>
      </c>
      <c r="F233" s="197" t="s">
        <v>582</v>
      </c>
      <c r="G233" s="198" t="s">
        <v>232</v>
      </c>
      <c r="H233" s="199">
        <v>2.5</v>
      </c>
      <c r="I233" s="200"/>
      <c r="J233" s="201">
        <f>ROUND(I233*H233,2)</f>
        <v>0</v>
      </c>
      <c r="K233" s="197" t="s">
        <v>156</v>
      </c>
      <c r="L233" s="42"/>
      <c r="M233" s="202" t="s">
        <v>19</v>
      </c>
      <c r="N233" s="203" t="s">
        <v>46</v>
      </c>
      <c r="O233" s="82"/>
      <c r="P233" s="204">
        <f>O233*H233</f>
        <v>0</v>
      </c>
      <c r="Q233" s="204">
        <v>1.06277</v>
      </c>
      <c r="R233" s="204">
        <f>Q233*H233</f>
        <v>2.6569250000000002</v>
      </c>
      <c r="S233" s="204">
        <v>0</v>
      </c>
      <c r="T233" s="20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6" t="s">
        <v>157</v>
      </c>
      <c r="AT233" s="206" t="s">
        <v>152</v>
      </c>
      <c r="AU233" s="206" t="s">
        <v>158</v>
      </c>
      <c r="AY233" s="15" t="s">
        <v>150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5" t="s">
        <v>80</v>
      </c>
      <c r="BK233" s="207">
        <f>ROUND(I233*H233,2)</f>
        <v>0</v>
      </c>
      <c r="BL233" s="15" t="s">
        <v>157</v>
      </c>
      <c r="BM233" s="206" t="s">
        <v>583</v>
      </c>
    </row>
    <row r="234" s="2" customFormat="1" ht="14.4" customHeight="1">
      <c r="A234" s="36"/>
      <c r="B234" s="37"/>
      <c r="C234" s="195" t="s">
        <v>584</v>
      </c>
      <c r="D234" s="195" t="s">
        <v>152</v>
      </c>
      <c r="E234" s="196" t="s">
        <v>585</v>
      </c>
      <c r="F234" s="197" t="s">
        <v>586</v>
      </c>
      <c r="G234" s="198" t="s">
        <v>155</v>
      </c>
      <c r="H234" s="199">
        <v>66</v>
      </c>
      <c r="I234" s="200"/>
      <c r="J234" s="201">
        <f>ROUND(I234*H234,2)</f>
        <v>0</v>
      </c>
      <c r="K234" s="197" t="s">
        <v>156</v>
      </c>
      <c r="L234" s="42"/>
      <c r="M234" s="202" t="s">
        <v>19</v>
      </c>
      <c r="N234" s="203" t="s">
        <v>46</v>
      </c>
      <c r="O234" s="82"/>
      <c r="P234" s="204">
        <f>O234*H234</f>
        <v>0</v>
      </c>
      <c r="Q234" s="204">
        <v>0.075600000000000001</v>
      </c>
      <c r="R234" s="204">
        <f>Q234*H234</f>
        <v>4.9896000000000003</v>
      </c>
      <c r="S234" s="204">
        <v>0</v>
      </c>
      <c r="T234" s="20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157</v>
      </c>
      <c r="AT234" s="206" t="s">
        <v>152</v>
      </c>
      <c r="AU234" s="206" t="s">
        <v>158</v>
      </c>
      <c r="AY234" s="15" t="s">
        <v>150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5" t="s">
        <v>80</v>
      </c>
      <c r="BK234" s="207">
        <f>ROUND(I234*H234,2)</f>
        <v>0</v>
      </c>
      <c r="BL234" s="15" t="s">
        <v>157</v>
      </c>
      <c r="BM234" s="206" t="s">
        <v>587</v>
      </c>
    </row>
    <row r="235" s="2" customFormat="1" ht="14.4" customHeight="1">
      <c r="A235" s="36"/>
      <c r="B235" s="37"/>
      <c r="C235" s="195" t="s">
        <v>588</v>
      </c>
      <c r="D235" s="195" t="s">
        <v>152</v>
      </c>
      <c r="E235" s="196" t="s">
        <v>589</v>
      </c>
      <c r="F235" s="197" t="s">
        <v>590</v>
      </c>
      <c r="G235" s="198" t="s">
        <v>155</v>
      </c>
      <c r="H235" s="199">
        <v>29.629999999999999</v>
      </c>
      <c r="I235" s="200"/>
      <c r="J235" s="201">
        <f>ROUND(I235*H235,2)</f>
        <v>0</v>
      </c>
      <c r="K235" s="197" t="s">
        <v>156</v>
      </c>
      <c r="L235" s="42"/>
      <c r="M235" s="202" t="s">
        <v>19</v>
      </c>
      <c r="N235" s="203" t="s">
        <v>46</v>
      </c>
      <c r="O235" s="82"/>
      <c r="P235" s="204">
        <f>O235*H235</f>
        <v>0</v>
      </c>
      <c r="Q235" s="204">
        <v>0.084000000000000005</v>
      </c>
      <c r="R235" s="204">
        <f>Q235*H235</f>
        <v>2.4889200000000002</v>
      </c>
      <c r="S235" s="204">
        <v>0</v>
      </c>
      <c r="T235" s="20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6" t="s">
        <v>157</v>
      </c>
      <c r="AT235" s="206" t="s">
        <v>152</v>
      </c>
      <c r="AU235" s="206" t="s">
        <v>158</v>
      </c>
      <c r="AY235" s="15" t="s">
        <v>150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5" t="s">
        <v>80</v>
      </c>
      <c r="BK235" s="207">
        <f>ROUND(I235*H235,2)</f>
        <v>0</v>
      </c>
      <c r="BL235" s="15" t="s">
        <v>157</v>
      </c>
      <c r="BM235" s="206" t="s">
        <v>591</v>
      </c>
    </row>
    <row r="236" s="2" customFormat="1" ht="14.4" customHeight="1">
      <c r="A236" s="36"/>
      <c r="B236" s="37"/>
      <c r="C236" s="195" t="s">
        <v>592</v>
      </c>
      <c r="D236" s="195" t="s">
        <v>152</v>
      </c>
      <c r="E236" s="196" t="s">
        <v>593</v>
      </c>
      <c r="F236" s="197" t="s">
        <v>594</v>
      </c>
      <c r="G236" s="198" t="s">
        <v>155</v>
      </c>
      <c r="H236" s="199">
        <v>2</v>
      </c>
      <c r="I236" s="200"/>
      <c r="J236" s="201">
        <f>ROUND(I236*H236,2)</f>
        <v>0</v>
      </c>
      <c r="K236" s="197" t="s">
        <v>156</v>
      </c>
      <c r="L236" s="42"/>
      <c r="M236" s="202" t="s">
        <v>19</v>
      </c>
      <c r="N236" s="203" t="s">
        <v>46</v>
      </c>
      <c r="O236" s="82"/>
      <c r="P236" s="204">
        <f>O236*H236</f>
        <v>0</v>
      </c>
      <c r="Q236" s="204">
        <v>0.1231</v>
      </c>
      <c r="R236" s="204">
        <f>Q236*H236</f>
        <v>0.2462</v>
      </c>
      <c r="S236" s="204">
        <v>0</v>
      </c>
      <c r="T236" s="20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157</v>
      </c>
      <c r="AT236" s="206" t="s">
        <v>152</v>
      </c>
      <c r="AU236" s="206" t="s">
        <v>158</v>
      </c>
      <c r="AY236" s="15" t="s">
        <v>150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5" t="s">
        <v>80</v>
      </c>
      <c r="BK236" s="207">
        <f>ROUND(I236*H236,2)</f>
        <v>0</v>
      </c>
      <c r="BL236" s="15" t="s">
        <v>157</v>
      </c>
      <c r="BM236" s="206" t="s">
        <v>595</v>
      </c>
    </row>
    <row r="237" s="2" customFormat="1" ht="24.15" customHeight="1">
      <c r="A237" s="36"/>
      <c r="B237" s="37"/>
      <c r="C237" s="195" t="s">
        <v>596</v>
      </c>
      <c r="D237" s="195" t="s">
        <v>152</v>
      </c>
      <c r="E237" s="196" t="s">
        <v>597</v>
      </c>
      <c r="F237" s="197" t="s">
        <v>598</v>
      </c>
      <c r="G237" s="198" t="s">
        <v>155</v>
      </c>
      <c r="H237" s="199">
        <v>15</v>
      </c>
      <c r="I237" s="200"/>
      <c r="J237" s="201">
        <f>ROUND(I237*H237,2)</f>
        <v>0</v>
      </c>
      <c r="K237" s="197" t="s">
        <v>156</v>
      </c>
      <c r="L237" s="42"/>
      <c r="M237" s="202" t="s">
        <v>19</v>
      </c>
      <c r="N237" s="203" t="s">
        <v>46</v>
      </c>
      <c r="O237" s="82"/>
      <c r="P237" s="204">
        <f>O237*H237</f>
        <v>0</v>
      </c>
      <c r="Q237" s="204">
        <v>0.026339999999999999</v>
      </c>
      <c r="R237" s="204">
        <f>Q237*H237</f>
        <v>0.39510000000000001</v>
      </c>
      <c r="S237" s="204">
        <v>0</v>
      </c>
      <c r="T237" s="20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6" t="s">
        <v>157</v>
      </c>
      <c r="AT237" s="206" t="s">
        <v>152</v>
      </c>
      <c r="AU237" s="206" t="s">
        <v>158</v>
      </c>
      <c r="AY237" s="15" t="s">
        <v>150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5" t="s">
        <v>80</v>
      </c>
      <c r="BK237" s="207">
        <f>ROUND(I237*H237,2)</f>
        <v>0</v>
      </c>
      <c r="BL237" s="15" t="s">
        <v>157</v>
      </c>
      <c r="BM237" s="206" t="s">
        <v>599</v>
      </c>
    </row>
    <row r="238" s="2" customFormat="1" ht="24.15" customHeight="1">
      <c r="A238" s="36"/>
      <c r="B238" s="37"/>
      <c r="C238" s="195" t="s">
        <v>600</v>
      </c>
      <c r="D238" s="195" t="s">
        <v>152</v>
      </c>
      <c r="E238" s="196" t="s">
        <v>601</v>
      </c>
      <c r="F238" s="197" t="s">
        <v>602</v>
      </c>
      <c r="G238" s="198" t="s">
        <v>170</v>
      </c>
      <c r="H238" s="199">
        <v>75</v>
      </c>
      <c r="I238" s="200"/>
      <c r="J238" s="201">
        <f>ROUND(I238*H238,2)</f>
        <v>0</v>
      </c>
      <c r="K238" s="197" t="s">
        <v>156</v>
      </c>
      <c r="L238" s="42"/>
      <c r="M238" s="202" t="s">
        <v>19</v>
      </c>
      <c r="N238" s="203" t="s">
        <v>46</v>
      </c>
      <c r="O238" s="82"/>
      <c r="P238" s="204">
        <f>O238*H238</f>
        <v>0</v>
      </c>
      <c r="Q238" s="204">
        <v>2.0000000000000002E-05</v>
      </c>
      <c r="R238" s="204">
        <f>Q238*H238</f>
        <v>0.0015</v>
      </c>
      <c r="S238" s="204">
        <v>0</v>
      </c>
      <c r="T238" s="20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157</v>
      </c>
      <c r="AT238" s="206" t="s">
        <v>152</v>
      </c>
      <c r="AU238" s="206" t="s">
        <v>158</v>
      </c>
      <c r="AY238" s="15" t="s">
        <v>150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5" t="s">
        <v>80</v>
      </c>
      <c r="BK238" s="207">
        <f>ROUND(I238*H238,2)</f>
        <v>0</v>
      </c>
      <c r="BL238" s="15" t="s">
        <v>157</v>
      </c>
      <c r="BM238" s="206" t="s">
        <v>603</v>
      </c>
    </row>
    <row r="239" s="2" customFormat="1" ht="14.4" customHeight="1">
      <c r="A239" s="36"/>
      <c r="B239" s="37"/>
      <c r="C239" s="195" t="s">
        <v>604</v>
      </c>
      <c r="D239" s="195" t="s">
        <v>152</v>
      </c>
      <c r="E239" s="196" t="s">
        <v>605</v>
      </c>
      <c r="F239" s="197" t="s">
        <v>606</v>
      </c>
      <c r="G239" s="198" t="s">
        <v>155</v>
      </c>
      <c r="H239" s="199">
        <v>14</v>
      </c>
      <c r="I239" s="200"/>
      <c r="J239" s="201">
        <f>ROUND(I239*H239,2)</f>
        <v>0</v>
      </c>
      <c r="K239" s="197" t="s">
        <v>156</v>
      </c>
      <c r="L239" s="42"/>
      <c r="M239" s="202" t="s">
        <v>19</v>
      </c>
      <c r="N239" s="203" t="s">
        <v>46</v>
      </c>
      <c r="O239" s="82"/>
      <c r="P239" s="204">
        <f>O239*H239</f>
        <v>0</v>
      </c>
      <c r="Q239" s="204">
        <v>0.27560000000000001</v>
      </c>
      <c r="R239" s="204">
        <f>Q239*H239</f>
        <v>3.8584000000000001</v>
      </c>
      <c r="S239" s="204">
        <v>0</v>
      </c>
      <c r="T239" s="20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6" t="s">
        <v>157</v>
      </c>
      <c r="AT239" s="206" t="s">
        <v>152</v>
      </c>
      <c r="AU239" s="206" t="s">
        <v>158</v>
      </c>
      <c r="AY239" s="15" t="s">
        <v>150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5" t="s">
        <v>80</v>
      </c>
      <c r="BK239" s="207">
        <f>ROUND(I239*H239,2)</f>
        <v>0</v>
      </c>
      <c r="BL239" s="15" t="s">
        <v>157</v>
      </c>
      <c r="BM239" s="206" t="s">
        <v>607</v>
      </c>
    </row>
    <row r="240" s="2" customFormat="1" ht="24.15" customHeight="1">
      <c r="A240" s="36"/>
      <c r="B240" s="37"/>
      <c r="C240" s="195" t="s">
        <v>608</v>
      </c>
      <c r="D240" s="195" t="s">
        <v>152</v>
      </c>
      <c r="E240" s="196" t="s">
        <v>609</v>
      </c>
      <c r="F240" s="197" t="s">
        <v>610</v>
      </c>
      <c r="G240" s="198" t="s">
        <v>166</v>
      </c>
      <c r="H240" s="199">
        <v>4</v>
      </c>
      <c r="I240" s="200"/>
      <c r="J240" s="201">
        <f>ROUND(I240*H240,2)</f>
        <v>0</v>
      </c>
      <c r="K240" s="197" t="s">
        <v>156</v>
      </c>
      <c r="L240" s="42"/>
      <c r="M240" s="202" t="s">
        <v>19</v>
      </c>
      <c r="N240" s="203" t="s">
        <v>46</v>
      </c>
      <c r="O240" s="82"/>
      <c r="P240" s="204">
        <f>O240*H240</f>
        <v>0</v>
      </c>
      <c r="Q240" s="204">
        <v>0.017770000000000001</v>
      </c>
      <c r="R240" s="204">
        <f>Q240*H240</f>
        <v>0.071080000000000004</v>
      </c>
      <c r="S240" s="204">
        <v>0</v>
      </c>
      <c r="T240" s="20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157</v>
      </c>
      <c r="AT240" s="206" t="s">
        <v>152</v>
      </c>
      <c r="AU240" s="206" t="s">
        <v>158</v>
      </c>
      <c r="AY240" s="15" t="s">
        <v>150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5" t="s">
        <v>80</v>
      </c>
      <c r="BK240" s="207">
        <f>ROUND(I240*H240,2)</f>
        <v>0</v>
      </c>
      <c r="BL240" s="15" t="s">
        <v>157</v>
      </c>
      <c r="BM240" s="206" t="s">
        <v>611</v>
      </c>
    </row>
    <row r="241" s="2" customFormat="1" ht="14.4" customHeight="1">
      <c r="A241" s="36"/>
      <c r="B241" s="37"/>
      <c r="C241" s="208" t="s">
        <v>612</v>
      </c>
      <c r="D241" s="208" t="s">
        <v>324</v>
      </c>
      <c r="E241" s="209" t="s">
        <v>613</v>
      </c>
      <c r="F241" s="210" t="s">
        <v>614</v>
      </c>
      <c r="G241" s="211" t="s">
        <v>166</v>
      </c>
      <c r="H241" s="212">
        <v>1</v>
      </c>
      <c r="I241" s="213"/>
      <c r="J241" s="214">
        <f>ROUND(I241*H241,2)</f>
        <v>0</v>
      </c>
      <c r="K241" s="210" t="s">
        <v>156</v>
      </c>
      <c r="L241" s="215"/>
      <c r="M241" s="216" t="s">
        <v>19</v>
      </c>
      <c r="N241" s="217" t="s">
        <v>46</v>
      </c>
      <c r="O241" s="82"/>
      <c r="P241" s="204">
        <f>O241*H241</f>
        <v>0</v>
      </c>
      <c r="Q241" s="204">
        <v>0.01201</v>
      </c>
      <c r="R241" s="204">
        <f>Q241*H241</f>
        <v>0.01201</v>
      </c>
      <c r="S241" s="204">
        <v>0</v>
      </c>
      <c r="T241" s="20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6" t="s">
        <v>185</v>
      </c>
      <c r="AT241" s="206" t="s">
        <v>324</v>
      </c>
      <c r="AU241" s="206" t="s">
        <v>158</v>
      </c>
      <c r="AY241" s="15" t="s">
        <v>150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5" t="s">
        <v>80</v>
      </c>
      <c r="BK241" s="207">
        <f>ROUND(I241*H241,2)</f>
        <v>0</v>
      </c>
      <c r="BL241" s="15" t="s">
        <v>157</v>
      </c>
      <c r="BM241" s="206" t="s">
        <v>615</v>
      </c>
    </row>
    <row r="242" s="2" customFormat="1" ht="14.4" customHeight="1">
      <c r="A242" s="36"/>
      <c r="B242" s="37"/>
      <c r="C242" s="208" t="s">
        <v>616</v>
      </c>
      <c r="D242" s="208" t="s">
        <v>324</v>
      </c>
      <c r="E242" s="209" t="s">
        <v>617</v>
      </c>
      <c r="F242" s="210" t="s">
        <v>618</v>
      </c>
      <c r="G242" s="211" t="s">
        <v>166</v>
      </c>
      <c r="H242" s="212">
        <v>1</v>
      </c>
      <c r="I242" s="213"/>
      <c r="J242" s="214">
        <f>ROUND(I242*H242,2)</f>
        <v>0</v>
      </c>
      <c r="K242" s="210" t="s">
        <v>156</v>
      </c>
      <c r="L242" s="215"/>
      <c r="M242" s="216" t="s">
        <v>19</v>
      </c>
      <c r="N242" s="217" t="s">
        <v>46</v>
      </c>
      <c r="O242" s="82"/>
      <c r="P242" s="204">
        <f>O242*H242</f>
        <v>0</v>
      </c>
      <c r="Q242" s="204">
        <v>0.012250000000000001</v>
      </c>
      <c r="R242" s="204">
        <f>Q242*H242</f>
        <v>0.012250000000000001</v>
      </c>
      <c r="S242" s="204">
        <v>0</v>
      </c>
      <c r="T242" s="20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185</v>
      </c>
      <c r="AT242" s="206" t="s">
        <v>324</v>
      </c>
      <c r="AU242" s="206" t="s">
        <v>158</v>
      </c>
      <c r="AY242" s="15" t="s">
        <v>150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5" t="s">
        <v>80</v>
      </c>
      <c r="BK242" s="207">
        <f>ROUND(I242*H242,2)</f>
        <v>0</v>
      </c>
      <c r="BL242" s="15" t="s">
        <v>157</v>
      </c>
      <c r="BM242" s="206" t="s">
        <v>619</v>
      </c>
    </row>
    <row r="243" s="2" customFormat="1" ht="14.4" customHeight="1">
      <c r="A243" s="36"/>
      <c r="B243" s="37"/>
      <c r="C243" s="208" t="s">
        <v>620</v>
      </c>
      <c r="D243" s="208" t="s">
        <v>324</v>
      </c>
      <c r="E243" s="209" t="s">
        <v>621</v>
      </c>
      <c r="F243" s="210" t="s">
        <v>622</v>
      </c>
      <c r="G243" s="211" t="s">
        <v>166</v>
      </c>
      <c r="H243" s="212">
        <v>2</v>
      </c>
      <c r="I243" s="213"/>
      <c r="J243" s="214">
        <f>ROUND(I243*H243,2)</f>
        <v>0</v>
      </c>
      <c r="K243" s="210" t="s">
        <v>156</v>
      </c>
      <c r="L243" s="215"/>
      <c r="M243" s="216" t="s">
        <v>19</v>
      </c>
      <c r="N243" s="217" t="s">
        <v>46</v>
      </c>
      <c r="O243" s="82"/>
      <c r="P243" s="204">
        <f>O243*H243</f>
        <v>0</v>
      </c>
      <c r="Q243" s="204">
        <v>0.012489999999999999</v>
      </c>
      <c r="R243" s="204">
        <f>Q243*H243</f>
        <v>0.024979999999999999</v>
      </c>
      <c r="S243" s="204">
        <v>0</v>
      </c>
      <c r="T243" s="20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6" t="s">
        <v>185</v>
      </c>
      <c r="AT243" s="206" t="s">
        <v>324</v>
      </c>
      <c r="AU243" s="206" t="s">
        <v>158</v>
      </c>
      <c r="AY243" s="15" t="s">
        <v>150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5" t="s">
        <v>80</v>
      </c>
      <c r="BK243" s="207">
        <f>ROUND(I243*H243,2)</f>
        <v>0</v>
      </c>
      <c r="BL243" s="15" t="s">
        <v>157</v>
      </c>
      <c r="BM243" s="206" t="s">
        <v>623</v>
      </c>
    </row>
    <row r="244" s="12" customFormat="1" ht="22.8" customHeight="1">
      <c r="A244" s="12"/>
      <c r="B244" s="179"/>
      <c r="C244" s="180"/>
      <c r="D244" s="181" t="s">
        <v>74</v>
      </c>
      <c r="E244" s="193" t="s">
        <v>185</v>
      </c>
      <c r="F244" s="193" t="s">
        <v>624</v>
      </c>
      <c r="G244" s="180"/>
      <c r="H244" s="180"/>
      <c r="I244" s="183"/>
      <c r="J244" s="194">
        <f>BK244</f>
        <v>0</v>
      </c>
      <c r="K244" s="180"/>
      <c r="L244" s="185"/>
      <c r="M244" s="186"/>
      <c r="N244" s="187"/>
      <c r="O244" s="187"/>
      <c r="P244" s="188">
        <f>SUM(P245:P250)</f>
        <v>0</v>
      </c>
      <c r="Q244" s="187"/>
      <c r="R244" s="188">
        <f>SUM(R245:R250)</f>
        <v>0.35600999999999994</v>
      </c>
      <c r="S244" s="187"/>
      <c r="T244" s="189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0" t="s">
        <v>80</v>
      </c>
      <c r="AT244" s="191" t="s">
        <v>74</v>
      </c>
      <c r="AU244" s="191" t="s">
        <v>80</v>
      </c>
      <c r="AY244" s="190" t="s">
        <v>150</v>
      </c>
      <c r="BK244" s="192">
        <f>SUM(BK245:BK250)</f>
        <v>0</v>
      </c>
    </row>
    <row r="245" s="2" customFormat="1" ht="24.15" customHeight="1">
      <c r="A245" s="36"/>
      <c r="B245" s="37"/>
      <c r="C245" s="195" t="s">
        <v>625</v>
      </c>
      <c r="D245" s="195" t="s">
        <v>152</v>
      </c>
      <c r="E245" s="196" t="s">
        <v>626</v>
      </c>
      <c r="F245" s="197" t="s">
        <v>627</v>
      </c>
      <c r="G245" s="198" t="s">
        <v>170</v>
      </c>
      <c r="H245" s="199">
        <v>8</v>
      </c>
      <c r="I245" s="200"/>
      <c r="J245" s="201">
        <f>ROUND(I245*H245,2)</f>
        <v>0</v>
      </c>
      <c r="K245" s="197" t="s">
        <v>156</v>
      </c>
      <c r="L245" s="42"/>
      <c r="M245" s="202" t="s">
        <v>19</v>
      </c>
      <c r="N245" s="203" t="s">
        <v>46</v>
      </c>
      <c r="O245" s="82"/>
      <c r="P245" s="204">
        <f>O245*H245</f>
        <v>0</v>
      </c>
      <c r="Q245" s="204">
        <v>0.0027599999999999999</v>
      </c>
      <c r="R245" s="204">
        <f>Q245*H245</f>
        <v>0.022079999999999999</v>
      </c>
      <c r="S245" s="204">
        <v>0</v>
      </c>
      <c r="T245" s="20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6" t="s">
        <v>157</v>
      </c>
      <c r="AT245" s="206" t="s">
        <v>152</v>
      </c>
      <c r="AU245" s="206" t="s">
        <v>158</v>
      </c>
      <c r="AY245" s="15" t="s">
        <v>150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5" t="s">
        <v>80</v>
      </c>
      <c r="BK245" s="207">
        <f>ROUND(I245*H245,2)</f>
        <v>0</v>
      </c>
      <c r="BL245" s="15" t="s">
        <v>157</v>
      </c>
      <c r="BM245" s="206" t="s">
        <v>628</v>
      </c>
    </row>
    <row r="246" s="2" customFormat="1" ht="24.15" customHeight="1">
      <c r="A246" s="36"/>
      <c r="B246" s="37"/>
      <c r="C246" s="195" t="s">
        <v>629</v>
      </c>
      <c r="D246" s="195" t="s">
        <v>152</v>
      </c>
      <c r="E246" s="196" t="s">
        <v>630</v>
      </c>
      <c r="F246" s="197" t="s">
        <v>631</v>
      </c>
      <c r="G246" s="198" t="s">
        <v>170</v>
      </c>
      <c r="H246" s="199">
        <v>12</v>
      </c>
      <c r="I246" s="200"/>
      <c r="J246" s="201">
        <f>ROUND(I246*H246,2)</f>
        <v>0</v>
      </c>
      <c r="K246" s="197" t="s">
        <v>156</v>
      </c>
      <c r="L246" s="42"/>
      <c r="M246" s="202" t="s">
        <v>19</v>
      </c>
      <c r="N246" s="203" t="s">
        <v>46</v>
      </c>
      <c r="O246" s="82"/>
      <c r="P246" s="204">
        <f>O246*H246</f>
        <v>0</v>
      </c>
      <c r="Q246" s="204">
        <v>0.019689999999999999</v>
      </c>
      <c r="R246" s="204">
        <f>Q246*H246</f>
        <v>0.23627999999999999</v>
      </c>
      <c r="S246" s="204">
        <v>0</v>
      </c>
      <c r="T246" s="20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6" t="s">
        <v>157</v>
      </c>
      <c r="AT246" s="206" t="s">
        <v>152</v>
      </c>
      <c r="AU246" s="206" t="s">
        <v>158</v>
      </c>
      <c r="AY246" s="15" t="s">
        <v>150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5" t="s">
        <v>80</v>
      </c>
      <c r="BK246" s="207">
        <f>ROUND(I246*H246,2)</f>
        <v>0</v>
      </c>
      <c r="BL246" s="15" t="s">
        <v>157</v>
      </c>
      <c r="BM246" s="206" t="s">
        <v>632</v>
      </c>
    </row>
    <row r="247" s="2" customFormat="1" ht="24.15" customHeight="1">
      <c r="A247" s="36"/>
      <c r="B247" s="37"/>
      <c r="C247" s="195" t="s">
        <v>633</v>
      </c>
      <c r="D247" s="195" t="s">
        <v>152</v>
      </c>
      <c r="E247" s="196" t="s">
        <v>634</v>
      </c>
      <c r="F247" s="197" t="s">
        <v>635</v>
      </c>
      <c r="G247" s="198" t="s">
        <v>188</v>
      </c>
      <c r="H247" s="199">
        <v>0.33000000000000002</v>
      </c>
      <c r="I247" s="200"/>
      <c r="J247" s="201">
        <f>ROUND(I247*H247,2)</f>
        <v>0</v>
      </c>
      <c r="K247" s="197" t="s">
        <v>156</v>
      </c>
      <c r="L247" s="42"/>
      <c r="M247" s="202" t="s">
        <v>19</v>
      </c>
      <c r="N247" s="203" t="s">
        <v>46</v>
      </c>
      <c r="O247" s="82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157</v>
      </c>
      <c r="AT247" s="206" t="s">
        <v>152</v>
      </c>
      <c r="AU247" s="206" t="s">
        <v>158</v>
      </c>
      <c r="AY247" s="15" t="s">
        <v>150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5" t="s">
        <v>80</v>
      </c>
      <c r="BK247" s="207">
        <f>ROUND(I247*H247,2)</f>
        <v>0</v>
      </c>
      <c r="BL247" s="15" t="s">
        <v>157</v>
      </c>
      <c r="BM247" s="206" t="s">
        <v>636</v>
      </c>
    </row>
    <row r="248" s="2" customFormat="1" ht="24.15" customHeight="1">
      <c r="A248" s="36"/>
      <c r="B248" s="37"/>
      <c r="C248" s="195" t="s">
        <v>637</v>
      </c>
      <c r="D248" s="195" t="s">
        <v>152</v>
      </c>
      <c r="E248" s="196" t="s">
        <v>638</v>
      </c>
      <c r="F248" s="197" t="s">
        <v>639</v>
      </c>
      <c r="G248" s="198" t="s">
        <v>166</v>
      </c>
      <c r="H248" s="199">
        <v>1</v>
      </c>
      <c r="I248" s="200"/>
      <c r="J248" s="201">
        <f>ROUND(I248*H248,2)</f>
        <v>0</v>
      </c>
      <c r="K248" s="197" t="s">
        <v>156</v>
      </c>
      <c r="L248" s="42"/>
      <c r="M248" s="202" t="s">
        <v>19</v>
      </c>
      <c r="N248" s="203" t="s">
        <v>46</v>
      </c>
      <c r="O248" s="82"/>
      <c r="P248" s="204">
        <f>O248*H248</f>
        <v>0</v>
      </c>
      <c r="Q248" s="204">
        <v>0.058029999999999998</v>
      </c>
      <c r="R248" s="204">
        <f>Q248*H248</f>
        <v>0.058029999999999998</v>
      </c>
      <c r="S248" s="204">
        <v>0</v>
      </c>
      <c r="T248" s="20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6" t="s">
        <v>157</v>
      </c>
      <c r="AT248" s="206" t="s">
        <v>152</v>
      </c>
      <c r="AU248" s="206" t="s">
        <v>158</v>
      </c>
      <c r="AY248" s="15" t="s">
        <v>150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5" t="s">
        <v>80</v>
      </c>
      <c r="BK248" s="207">
        <f>ROUND(I248*H248,2)</f>
        <v>0</v>
      </c>
      <c r="BL248" s="15" t="s">
        <v>157</v>
      </c>
      <c r="BM248" s="206" t="s">
        <v>640</v>
      </c>
    </row>
    <row r="249" s="2" customFormat="1" ht="24.15" customHeight="1">
      <c r="A249" s="36"/>
      <c r="B249" s="37"/>
      <c r="C249" s="195" t="s">
        <v>641</v>
      </c>
      <c r="D249" s="195" t="s">
        <v>152</v>
      </c>
      <c r="E249" s="196" t="s">
        <v>642</v>
      </c>
      <c r="F249" s="197" t="s">
        <v>643</v>
      </c>
      <c r="G249" s="198" t="s">
        <v>166</v>
      </c>
      <c r="H249" s="199">
        <v>1</v>
      </c>
      <c r="I249" s="200"/>
      <c r="J249" s="201">
        <f>ROUND(I249*H249,2)</f>
        <v>0</v>
      </c>
      <c r="K249" s="197" t="s">
        <v>156</v>
      </c>
      <c r="L249" s="42"/>
      <c r="M249" s="202" t="s">
        <v>19</v>
      </c>
      <c r="N249" s="203" t="s">
        <v>46</v>
      </c>
      <c r="O249" s="82"/>
      <c r="P249" s="204">
        <f>O249*H249</f>
        <v>0</v>
      </c>
      <c r="Q249" s="204">
        <v>0.018180000000000002</v>
      </c>
      <c r="R249" s="204">
        <f>Q249*H249</f>
        <v>0.018180000000000002</v>
      </c>
      <c r="S249" s="204">
        <v>0</v>
      </c>
      <c r="T249" s="20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157</v>
      </c>
      <c r="AT249" s="206" t="s">
        <v>152</v>
      </c>
      <c r="AU249" s="206" t="s">
        <v>158</v>
      </c>
      <c r="AY249" s="15" t="s">
        <v>150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5" t="s">
        <v>80</v>
      </c>
      <c r="BK249" s="207">
        <f>ROUND(I249*H249,2)</f>
        <v>0</v>
      </c>
      <c r="BL249" s="15" t="s">
        <v>157</v>
      </c>
      <c r="BM249" s="206" t="s">
        <v>644</v>
      </c>
    </row>
    <row r="250" s="2" customFormat="1" ht="24.15" customHeight="1">
      <c r="A250" s="36"/>
      <c r="B250" s="37"/>
      <c r="C250" s="195" t="s">
        <v>645</v>
      </c>
      <c r="D250" s="195" t="s">
        <v>152</v>
      </c>
      <c r="E250" s="196" t="s">
        <v>646</v>
      </c>
      <c r="F250" s="197" t="s">
        <v>647</v>
      </c>
      <c r="G250" s="198" t="s">
        <v>166</v>
      </c>
      <c r="H250" s="199">
        <v>1</v>
      </c>
      <c r="I250" s="200"/>
      <c r="J250" s="201">
        <f>ROUND(I250*H250,2)</f>
        <v>0</v>
      </c>
      <c r="K250" s="197" t="s">
        <v>156</v>
      </c>
      <c r="L250" s="42"/>
      <c r="M250" s="202" t="s">
        <v>19</v>
      </c>
      <c r="N250" s="203" t="s">
        <v>46</v>
      </c>
      <c r="O250" s="82"/>
      <c r="P250" s="204">
        <f>O250*H250</f>
        <v>0</v>
      </c>
      <c r="Q250" s="204">
        <v>0.021440000000000001</v>
      </c>
      <c r="R250" s="204">
        <f>Q250*H250</f>
        <v>0.021440000000000001</v>
      </c>
      <c r="S250" s="204">
        <v>0</v>
      </c>
      <c r="T250" s="20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6" t="s">
        <v>157</v>
      </c>
      <c r="AT250" s="206" t="s">
        <v>152</v>
      </c>
      <c r="AU250" s="206" t="s">
        <v>158</v>
      </c>
      <c r="AY250" s="15" t="s">
        <v>150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5" t="s">
        <v>80</v>
      </c>
      <c r="BK250" s="207">
        <f>ROUND(I250*H250,2)</f>
        <v>0</v>
      </c>
      <c r="BL250" s="15" t="s">
        <v>157</v>
      </c>
      <c r="BM250" s="206" t="s">
        <v>648</v>
      </c>
    </row>
    <row r="251" s="12" customFormat="1" ht="22.8" customHeight="1">
      <c r="A251" s="12"/>
      <c r="B251" s="179"/>
      <c r="C251" s="180"/>
      <c r="D251" s="181" t="s">
        <v>74</v>
      </c>
      <c r="E251" s="193" t="s">
        <v>190</v>
      </c>
      <c r="F251" s="193" t="s">
        <v>649</v>
      </c>
      <c r="G251" s="180"/>
      <c r="H251" s="180"/>
      <c r="I251" s="183"/>
      <c r="J251" s="194">
        <f>BK251</f>
        <v>0</v>
      </c>
      <c r="K251" s="180"/>
      <c r="L251" s="185"/>
      <c r="M251" s="186"/>
      <c r="N251" s="187"/>
      <c r="O251" s="187"/>
      <c r="P251" s="188">
        <f>P252+SUM(P253:P305)</f>
        <v>0</v>
      </c>
      <c r="Q251" s="187"/>
      <c r="R251" s="188">
        <f>R252+SUM(R253:R305)</f>
        <v>17.780758500000001</v>
      </c>
      <c r="S251" s="187"/>
      <c r="T251" s="189">
        <f>T252+SUM(T253:T305)</f>
        <v>293.05636500000003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0" t="s">
        <v>80</v>
      </c>
      <c r="AT251" s="191" t="s">
        <v>74</v>
      </c>
      <c r="AU251" s="191" t="s">
        <v>80</v>
      </c>
      <c r="AY251" s="190" t="s">
        <v>150</v>
      </c>
      <c r="BK251" s="192">
        <f>BK252+SUM(BK253:BK305)</f>
        <v>0</v>
      </c>
    </row>
    <row r="252" s="2" customFormat="1" ht="24.15" customHeight="1">
      <c r="A252" s="36"/>
      <c r="B252" s="37"/>
      <c r="C252" s="195" t="s">
        <v>650</v>
      </c>
      <c r="D252" s="195" t="s">
        <v>152</v>
      </c>
      <c r="E252" s="196" t="s">
        <v>651</v>
      </c>
      <c r="F252" s="197" t="s">
        <v>652</v>
      </c>
      <c r="G252" s="198" t="s">
        <v>170</v>
      </c>
      <c r="H252" s="199">
        <v>19</v>
      </c>
      <c r="I252" s="200"/>
      <c r="J252" s="201">
        <f>ROUND(I252*H252,2)</f>
        <v>0</v>
      </c>
      <c r="K252" s="197" t="s">
        <v>156</v>
      </c>
      <c r="L252" s="42"/>
      <c r="M252" s="202" t="s">
        <v>19</v>
      </c>
      <c r="N252" s="203" t="s">
        <v>46</v>
      </c>
      <c r="O252" s="82"/>
      <c r="P252" s="204">
        <f>O252*H252</f>
        <v>0</v>
      </c>
      <c r="Q252" s="204">
        <v>0.16849</v>
      </c>
      <c r="R252" s="204">
        <f>Q252*H252</f>
        <v>3.2013099999999999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157</v>
      </c>
      <c r="AT252" s="206" t="s">
        <v>152</v>
      </c>
      <c r="AU252" s="206" t="s">
        <v>158</v>
      </c>
      <c r="AY252" s="15" t="s">
        <v>150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5" t="s">
        <v>80</v>
      </c>
      <c r="BK252" s="207">
        <f>ROUND(I252*H252,2)</f>
        <v>0</v>
      </c>
      <c r="BL252" s="15" t="s">
        <v>157</v>
      </c>
      <c r="BM252" s="206" t="s">
        <v>653</v>
      </c>
    </row>
    <row r="253" s="2" customFormat="1" ht="24.15" customHeight="1">
      <c r="A253" s="36"/>
      <c r="B253" s="37"/>
      <c r="C253" s="195" t="s">
        <v>654</v>
      </c>
      <c r="D253" s="195" t="s">
        <v>152</v>
      </c>
      <c r="E253" s="196" t="s">
        <v>655</v>
      </c>
      <c r="F253" s="197" t="s">
        <v>656</v>
      </c>
      <c r="G253" s="198" t="s">
        <v>170</v>
      </c>
      <c r="H253" s="199">
        <v>9</v>
      </c>
      <c r="I253" s="200"/>
      <c r="J253" s="201">
        <f>ROUND(I253*H253,2)</f>
        <v>0</v>
      </c>
      <c r="K253" s="197" t="s">
        <v>156</v>
      </c>
      <c r="L253" s="42"/>
      <c r="M253" s="202" t="s">
        <v>19</v>
      </c>
      <c r="N253" s="203" t="s">
        <v>46</v>
      </c>
      <c r="O253" s="82"/>
      <c r="P253" s="204">
        <f>O253*H253</f>
        <v>0</v>
      </c>
      <c r="Q253" s="204">
        <v>0.1295</v>
      </c>
      <c r="R253" s="204">
        <f>Q253*H253</f>
        <v>1.1655</v>
      </c>
      <c r="S253" s="204">
        <v>0</v>
      </c>
      <c r="T253" s="20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6" t="s">
        <v>157</v>
      </c>
      <c r="AT253" s="206" t="s">
        <v>152</v>
      </c>
      <c r="AU253" s="206" t="s">
        <v>158</v>
      </c>
      <c r="AY253" s="15" t="s">
        <v>150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5" t="s">
        <v>80</v>
      </c>
      <c r="BK253" s="207">
        <f>ROUND(I253*H253,2)</f>
        <v>0</v>
      </c>
      <c r="BL253" s="15" t="s">
        <v>157</v>
      </c>
      <c r="BM253" s="206" t="s">
        <v>657</v>
      </c>
    </row>
    <row r="254" s="2" customFormat="1" ht="14.4" customHeight="1">
      <c r="A254" s="36"/>
      <c r="B254" s="37"/>
      <c r="C254" s="208" t="s">
        <v>658</v>
      </c>
      <c r="D254" s="208" t="s">
        <v>324</v>
      </c>
      <c r="E254" s="209" t="s">
        <v>659</v>
      </c>
      <c r="F254" s="210" t="s">
        <v>660</v>
      </c>
      <c r="G254" s="211" t="s">
        <v>170</v>
      </c>
      <c r="H254" s="212">
        <v>9</v>
      </c>
      <c r="I254" s="213"/>
      <c r="J254" s="214">
        <f>ROUND(I254*H254,2)</f>
        <v>0</v>
      </c>
      <c r="K254" s="210" t="s">
        <v>156</v>
      </c>
      <c r="L254" s="215"/>
      <c r="M254" s="216" t="s">
        <v>19</v>
      </c>
      <c r="N254" s="217" t="s">
        <v>46</v>
      </c>
      <c r="O254" s="82"/>
      <c r="P254" s="204">
        <f>O254*H254</f>
        <v>0</v>
      </c>
      <c r="Q254" s="204">
        <v>0.056120000000000003</v>
      </c>
      <c r="R254" s="204">
        <f>Q254*H254</f>
        <v>0.50507999999999997</v>
      </c>
      <c r="S254" s="204">
        <v>0</v>
      </c>
      <c r="T254" s="20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6" t="s">
        <v>185</v>
      </c>
      <c r="AT254" s="206" t="s">
        <v>324</v>
      </c>
      <c r="AU254" s="206" t="s">
        <v>158</v>
      </c>
      <c r="AY254" s="15" t="s">
        <v>150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5" t="s">
        <v>80</v>
      </c>
      <c r="BK254" s="207">
        <f>ROUND(I254*H254,2)</f>
        <v>0</v>
      </c>
      <c r="BL254" s="15" t="s">
        <v>157</v>
      </c>
      <c r="BM254" s="206" t="s">
        <v>661</v>
      </c>
    </row>
    <row r="255" s="2" customFormat="1" ht="24.15" customHeight="1">
      <c r="A255" s="36"/>
      <c r="B255" s="37"/>
      <c r="C255" s="195" t="s">
        <v>662</v>
      </c>
      <c r="D255" s="195" t="s">
        <v>152</v>
      </c>
      <c r="E255" s="196" t="s">
        <v>655</v>
      </c>
      <c r="F255" s="197" t="s">
        <v>656</v>
      </c>
      <c r="G255" s="198" t="s">
        <v>170</v>
      </c>
      <c r="H255" s="199">
        <v>37</v>
      </c>
      <c r="I255" s="200"/>
      <c r="J255" s="201">
        <f>ROUND(I255*H255,2)</f>
        <v>0</v>
      </c>
      <c r="K255" s="197" t="s">
        <v>156</v>
      </c>
      <c r="L255" s="42"/>
      <c r="M255" s="202" t="s">
        <v>19</v>
      </c>
      <c r="N255" s="203" t="s">
        <v>46</v>
      </c>
      <c r="O255" s="82"/>
      <c r="P255" s="204">
        <f>O255*H255</f>
        <v>0</v>
      </c>
      <c r="Q255" s="204">
        <v>0.1295</v>
      </c>
      <c r="R255" s="204">
        <f>Q255*H255</f>
        <v>4.7915000000000001</v>
      </c>
      <c r="S255" s="204">
        <v>0</v>
      </c>
      <c r="T255" s="20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6" t="s">
        <v>157</v>
      </c>
      <c r="AT255" s="206" t="s">
        <v>152</v>
      </c>
      <c r="AU255" s="206" t="s">
        <v>158</v>
      </c>
      <c r="AY255" s="15" t="s">
        <v>150</v>
      </c>
      <c r="BE255" s="207">
        <f>IF(N255="základní",J255,0)</f>
        <v>0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15" t="s">
        <v>80</v>
      </c>
      <c r="BK255" s="207">
        <f>ROUND(I255*H255,2)</f>
        <v>0</v>
      </c>
      <c r="BL255" s="15" t="s">
        <v>157</v>
      </c>
      <c r="BM255" s="206" t="s">
        <v>663</v>
      </c>
    </row>
    <row r="256" s="2" customFormat="1" ht="14.4" customHeight="1">
      <c r="A256" s="36"/>
      <c r="B256" s="37"/>
      <c r="C256" s="208" t="s">
        <v>664</v>
      </c>
      <c r="D256" s="208" t="s">
        <v>324</v>
      </c>
      <c r="E256" s="209" t="s">
        <v>665</v>
      </c>
      <c r="F256" s="210" t="s">
        <v>666</v>
      </c>
      <c r="G256" s="211" t="s">
        <v>170</v>
      </c>
      <c r="H256" s="212">
        <v>37</v>
      </c>
      <c r="I256" s="213"/>
      <c r="J256" s="214">
        <f>ROUND(I256*H256,2)</f>
        <v>0</v>
      </c>
      <c r="K256" s="210" t="s">
        <v>156</v>
      </c>
      <c r="L256" s="215"/>
      <c r="M256" s="216" t="s">
        <v>19</v>
      </c>
      <c r="N256" s="217" t="s">
        <v>46</v>
      </c>
      <c r="O256" s="82"/>
      <c r="P256" s="204">
        <f>O256*H256</f>
        <v>0</v>
      </c>
      <c r="Q256" s="204">
        <v>0.045999999999999999</v>
      </c>
      <c r="R256" s="204">
        <f>Q256*H256</f>
        <v>1.702</v>
      </c>
      <c r="S256" s="204">
        <v>0</v>
      </c>
      <c r="T256" s="20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185</v>
      </c>
      <c r="AT256" s="206" t="s">
        <v>324</v>
      </c>
      <c r="AU256" s="206" t="s">
        <v>158</v>
      </c>
      <c r="AY256" s="15" t="s">
        <v>150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5" t="s">
        <v>80</v>
      </c>
      <c r="BK256" s="207">
        <f>ROUND(I256*H256,2)</f>
        <v>0</v>
      </c>
      <c r="BL256" s="15" t="s">
        <v>157</v>
      </c>
      <c r="BM256" s="206" t="s">
        <v>667</v>
      </c>
    </row>
    <row r="257" s="2" customFormat="1" ht="24.15" customHeight="1">
      <c r="A257" s="36"/>
      <c r="B257" s="37"/>
      <c r="C257" s="195" t="s">
        <v>668</v>
      </c>
      <c r="D257" s="195" t="s">
        <v>152</v>
      </c>
      <c r="E257" s="196" t="s">
        <v>669</v>
      </c>
      <c r="F257" s="197" t="s">
        <v>670</v>
      </c>
      <c r="G257" s="198" t="s">
        <v>170</v>
      </c>
      <c r="H257" s="199">
        <v>30</v>
      </c>
      <c r="I257" s="200"/>
      <c r="J257" s="201">
        <f>ROUND(I257*H257,2)</f>
        <v>0</v>
      </c>
      <c r="K257" s="197" t="s">
        <v>156</v>
      </c>
      <c r="L257" s="42"/>
      <c r="M257" s="202" t="s">
        <v>19</v>
      </c>
      <c r="N257" s="203" t="s">
        <v>46</v>
      </c>
      <c r="O257" s="82"/>
      <c r="P257" s="204">
        <f>O257*H257</f>
        <v>0</v>
      </c>
      <c r="Q257" s="204">
        <v>0.10095</v>
      </c>
      <c r="R257" s="204">
        <f>Q257*H257</f>
        <v>3.0284999999999997</v>
      </c>
      <c r="S257" s="204">
        <v>0</v>
      </c>
      <c r="T257" s="20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157</v>
      </c>
      <c r="AT257" s="206" t="s">
        <v>152</v>
      </c>
      <c r="AU257" s="206" t="s">
        <v>158</v>
      </c>
      <c r="AY257" s="15" t="s">
        <v>150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5" t="s">
        <v>80</v>
      </c>
      <c r="BK257" s="207">
        <f>ROUND(I257*H257,2)</f>
        <v>0</v>
      </c>
      <c r="BL257" s="15" t="s">
        <v>157</v>
      </c>
      <c r="BM257" s="206" t="s">
        <v>671</v>
      </c>
    </row>
    <row r="258" s="2" customFormat="1" ht="14.4" customHeight="1">
      <c r="A258" s="36"/>
      <c r="B258" s="37"/>
      <c r="C258" s="195" t="s">
        <v>672</v>
      </c>
      <c r="D258" s="195" t="s">
        <v>152</v>
      </c>
      <c r="E258" s="196" t="s">
        <v>673</v>
      </c>
      <c r="F258" s="197" t="s">
        <v>674</v>
      </c>
      <c r="G258" s="198" t="s">
        <v>170</v>
      </c>
      <c r="H258" s="199">
        <v>5</v>
      </c>
      <c r="I258" s="200"/>
      <c r="J258" s="201">
        <f>ROUND(I258*H258,2)</f>
        <v>0</v>
      </c>
      <c r="K258" s="197" t="s">
        <v>156</v>
      </c>
      <c r="L258" s="42"/>
      <c r="M258" s="202" t="s">
        <v>19</v>
      </c>
      <c r="N258" s="203" t="s">
        <v>46</v>
      </c>
      <c r="O258" s="82"/>
      <c r="P258" s="204">
        <f>O258*H258</f>
        <v>0</v>
      </c>
      <c r="Q258" s="204">
        <v>0</v>
      </c>
      <c r="R258" s="204">
        <f>Q258*H258</f>
        <v>0</v>
      </c>
      <c r="S258" s="204">
        <v>0</v>
      </c>
      <c r="T258" s="20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6" t="s">
        <v>157</v>
      </c>
      <c r="AT258" s="206" t="s">
        <v>152</v>
      </c>
      <c r="AU258" s="206" t="s">
        <v>158</v>
      </c>
      <c r="AY258" s="15" t="s">
        <v>150</v>
      </c>
      <c r="BE258" s="207">
        <f>IF(N258="základní",J258,0)</f>
        <v>0</v>
      </c>
      <c r="BF258" s="207">
        <f>IF(N258="snížená",J258,0)</f>
        <v>0</v>
      </c>
      <c r="BG258" s="207">
        <f>IF(N258="zákl. přenesená",J258,0)</f>
        <v>0</v>
      </c>
      <c r="BH258" s="207">
        <f>IF(N258="sníž. přenesená",J258,0)</f>
        <v>0</v>
      </c>
      <c r="BI258" s="207">
        <f>IF(N258="nulová",J258,0)</f>
        <v>0</v>
      </c>
      <c r="BJ258" s="15" t="s">
        <v>80</v>
      </c>
      <c r="BK258" s="207">
        <f>ROUND(I258*H258,2)</f>
        <v>0</v>
      </c>
      <c r="BL258" s="15" t="s">
        <v>157</v>
      </c>
      <c r="BM258" s="206" t="s">
        <v>675</v>
      </c>
    </row>
    <row r="259" s="2" customFormat="1" ht="24.15" customHeight="1">
      <c r="A259" s="36"/>
      <c r="B259" s="37"/>
      <c r="C259" s="195" t="s">
        <v>676</v>
      </c>
      <c r="D259" s="195" t="s">
        <v>152</v>
      </c>
      <c r="E259" s="196" t="s">
        <v>677</v>
      </c>
      <c r="F259" s="197" t="s">
        <v>678</v>
      </c>
      <c r="G259" s="198" t="s">
        <v>155</v>
      </c>
      <c r="H259" s="199">
        <v>881.5</v>
      </c>
      <c r="I259" s="200"/>
      <c r="J259" s="201">
        <f>ROUND(I259*H259,2)</f>
        <v>0</v>
      </c>
      <c r="K259" s="197" t="s">
        <v>156</v>
      </c>
      <c r="L259" s="42"/>
      <c r="M259" s="202" t="s">
        <v>19</v>
      </c>
      <c r="N259" s="203" t="s">
        <v>46</v>
      </c>
      <c r="O259" s="82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157</v>
      </c>
      <c r="AT259" s="206" t="s">
        <v>152</v>
      </c>
      <c r="AU259" s="206" t="s">
        <v>158</v>
      </c>
      <c r="AY259" s="15" t="s">
        <v>150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5" t="s">
        <v>80</v>
      </c>
      <c r="BK259" s="207">
        <f>ROUND(I259*H259,2)</f>
        <v>0</v>
      </c>
      <c r="BL259" s="15" t="s">
        <v>157</v>
      </c>
      <c r="BM259" s="206" t="s">
        <v>679</v>
      </c>
    </row>
    <row r="260" s="2" customFormat="1" ht="24.15" customHeight="1">
      <c r="A260" s="36"/>
      <c r="B260" s="37"/>
      <c r="C260" s="195" t="s">
        <v>680</v>
      </c>
      <c r="D260" s="195" t="s">
        <v>152</v>
      </c>
      <c r="E260" s="196" t="s">
        <v>681</v>
      </c>
      <c r="F260" s="197" t="s">
        <v>682</v>
      </c>
      <c r="G260" s="198" t="s">
        <v>155</v>
      </c>
      <c r="H260" s="199">
        <v>2321.375</v>
      </c>
      <c r="I260" s="200"/>
      <c r="J260" s="201">
        <f>ROUND(I260*H260,2)</f>
        <v>0</v>
      </c>
      <c r="K260" s="197" t="s">
        <v>156</v>
      </c>
      <c r="L260" s="42"/>
      <c r="M260" s="202" t="s">
        <v>19</v>
      </c>
      <c r="N260" s="203" t="s">
        <v>46</v>
      </c>
      <c r="O260" s="82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157</v>
      </c>
      <c r="AT260" s="206" t="s">
        <v>152</v>
      </c>
      <c r="AU260" s="206" t="s">
        <v>158</v>
      </c>
      <c r="AY260" s="15" t="s">
        <v>150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5" t="s">
        <v>80</v>
      </c>
      <c r="BK260" s="207">
        <f>ROUND(I260*H260,2)</f>
        <v>0</v>
      </c>
      <c r="BL260" s="15" t="s">
        <v>157</v>
      </c>
      <c r="BM260" s="206" t="s">
        <v>683</v>
      </c>
    </row>
    <row r="261" s="2" customFormat="1" ht="24.15" customHeight="1">
      <c r="A261" s="36"/>
      <c r="B261" s="37"/>
      <c r="C261" s="195" t="s">
        <v>684</v>
      </c>
      <c r="D261" s="195" t="s">
        <v>152</v>
      </c>
      <c r="E261" s="196" t="s">
        <v>685</v>
      </c>
      <c r="F261" s="197" t="s">
        <v>686</v>
      </c>
      <c r="G261" s="198" t="s">
        <v>155</v>
      </c>
      <c r="H261" s="199">
        <v>19923.75</v>
      </c>
      <c r="I261" s="200"/>
      <c r="J261" s="201">
        <f>ROUND(I261*H261,2)</f>
        <v>0</v>
      </c>
      <c r="K261" s="197" t="s">
        <v>156</v>
      </c>
      <c r="L261" s="42"/>
      <c r="M261" s="202" t="s">
        <v>19</v>
      </c>
      <c r="N261" s="203" t="s">
        <v>46</v>
      </c>
      <c r="O261" s="82"/>
      <c r="P261" s="204">
        <f>O261*H261</f>
        <v>0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6" t="s">
        <v>157</v>
      </c>
      <c r="AT261" s="206" t="s">
        <v>152</v>
      </c>
      <c r="AU261" s="206" t="s">
        <v>158</v>
      </c>
      <c r="AY261" s="15" t="s">
        <v>150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5" t="s">
        <v>80</v>
      </c>
      <c r="BK261" s="207">
        <f>ROUND(I261*H261,2)</f>
        <v>0</v>
      </c>
      <c r="BL261" s="15" t="s">
        <v>157</v>
      </c>
      <c r="BM261" s="206" t="s">
        <v>687</v>
      </c>
    </row>
    <row r="262" s="2" customFormat="1" ht="24.15" customHeight="1">
      <c r="A262" s="36"/>
      <c r="B262" s="37"/>
      <c r="C262" s="195" t="s">
        <v>688</v>
      </c>
      <c r="D262" s="195" t="s">
        <v>152</v>
      </c>
      <c r="E262" s="196" t="s">
        <v>689</v>
      </c>
      <c r="F262" s="197" t="s">
        <v>690</v>
      </c>
      <c r="G262" s="198" t="s">
        <v>155</v>
      </c>
      <c r="H262" s="199">
        <v>139276.5</v>
      </c>
      <c r="I262" s="200"/>
      <c r="J262" s="201">
        <f>ROUND(I262*H262,2)</f>
        <v>0</v>
      </c>
      <c r="K262" s="197" t="s">
        <v>156</v>
      </c>
      <c r="L262" s="42"/>
      <c r="M262" s="202" t="s">
        <v>19</v>
      </c>
      <c r="N262" s="203" t="s">
        <v>46</v>
      </c>
      <c r="O262" s="82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157</v>
      </c>
      <c r="AT262" s="206" t="s">
        <v>152</v>
      </c>
      <c r="AU262" s="206" t="s">
        <v>158</v>
      </c>
      <c r="AY262" s="15" t="s">
        <v>150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5" t="s">
        <v>80</v>
      </c>
      <c r="BK262" s="207">
        <f>ROUND(I262*H262,2)</f>
        <v>0</v>
      </c>
      <c r="BL262" s="15" t="s">
        <v>157</v>
      </c>
      <c r="BM262" s="206" t="s">
        <v>691</v>
      </c>
    </row>
    <row r="263" s="2" customFormat="1" ht="24.15" customHeight="1">
      <c r="A263" s="36"/>
      <c r="B263" s="37"/>
      <c r="C263" s="195" t="s">
        <v>692</v>
      </c>
      <c r="D263" s="195" t="s">
        <v>152</v>
      </c>
      <c r="E263" s="196" t="s">
        <v>693</v>
      </c>
      <c r="F263" s="197" t="s">
        <v>694</v>
      </c>
      <c r="G263" s="198" t="s">
        <v>155</v>
      </c>
      <c r="H263" s="199">
        <v>881.5</v>
      </c>
      <c r="I263" s="200"/>
      <c r="J263" s="201">
        <f>ROUND(I263*H263,2)</f>
        <v>0</v>
      </c>
      <c r="K263" s="197" t="s">
        <v>156</v>
      </c>
      <c r="L263" s="42"/>
      <c r="M263" s="202" t="s">
        <v>19</v>
      </c>
      <c r="N263" s="203" t="s">
        <v>46</v>
      </c>
      <c r="O263" s="82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6" t="s">
        <v>157</v>
      </c>
      <c r="AT263" s="206" t="s">
        <v>152</v>
      </c>
      <c r="AU263" s="206" t="s">
        <v>158</v>
      </c>
      <c r="AY263" s="15" t="s">
        <v>150</v>
      </c>
      <c r="BE263" s="207">
        <f>IF(N263="základní",J263,0)</f>
        <v>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5" t="s">
        <v>80</v>
      </c>
      <c r="BK263" s="207">
        <f>ROUND(I263*H263,2)</f>
        <v>0</v>
      </c>
      <c r="BL263" s="15" t="s">
        <v>157</v>
      </c>
      <c r="BM263" s="206" t="s">
        <v>695</v>
      </c>
    </row>
    <row r="264" s="2" customFormat="1" ht="24.15" customHeight="1">
      <c r="A264" s="36"/>
      <c r="B264" s="37"/>
      <c r="C264" s="195" t="s">
        <v>696</v>
      </c>
      <c r="D264" s="195" t="s">
        <v>152</v>
      </c>
      <c r="E264" s="196" t="s">
        <v>697</v>
      </c>
      <c r="F264" s="197" t="s">
        <v>698</v>
      </c>
      <c r="G264" s="198" t="s">
        <v>155</v>
      </c>
      <c r="H264" s="199">
        <v>352</v>
      </c>
      <c r="I264" s="200"/>
      <c r="J264" s="201">
        <f>ROUND(I264*H264,2)</f>
        <v>0</v>
      </c>
      <c r="K264" s="197" t="s">
        <v>156</v>
      </c>
      <c r="L264" s="42"/>
      <c r="M264" s="202" t="s">
        <v>19</v>
      </c>
      <c r="N264" s="203" t="s">
        <v>46</v>
      </c>
      <c r="O264" s="82"/>
      <c r="P264" s="204">
        <f>O264*H264</f>
        <v>0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6" t="s">
        <v>157</v>
      </c>
      <c r="AT264" s="206" t="s">
        <v>152</v>
      </c>
      <c r="AU264" s="206" t="s">
        <v>158</v>
      </c>
      <c r="AY264" s="15" t="s">
        <v>150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5" t="s">
        <v>80</v>
      </c>
      <c r="BK264" s="207">
        <f>ROUND(I264*H264,2)</f>
        <v>0</v>
      </c>
      <c r="BL264" s="15" t="s">
        <v>157</v>
      </c>
      <c r="BM264" s="206" t="s">
        <v>699</v>
      </c>
    </row>
    <row r="265" s="2" customFormat="1" ht="24.15" customHeight="1">
      <c r="A265" s="36"/>
      <c r="B265" s="37"/>
      <c r="C265" s="195" t="s">
        <v>700</v>
      </c>
      <c r="D265" s="195" t="s">
        <v>152</v>
      </c>
      <c r="E265" s="196" t="s">
        <v>701</v>
      </c>
      <c r="F265" s="197" t="s">
        <v>702</v>
      </c>
      <c r="G265" s="198" t="s">
        <v>155</v>
      </c>
      <c r="H265" s="199">
        <v>4928</v>
      </c>
      <c r="I265" s="200"/>
      <c r="J265" s="201">
        <f>ROUND(I265*H265,2)</f>
        <v>0</v>
      </c>
      <c r="K265" s="197" t="s">
        <v>156</v>
      </c>
      <c r="L265" s="42"/>
      <c r="M265" s="202" t="s">
        <v>19</v>
      </c>
      <c r="N265" s="203" t="s">
        <v>46</v>
      </c>
      <c r="O265" s="82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157</v>
      </c>
      <c r="AT265" s="206" t="s">
        <v>152</v>
      </c>
      <c r="AU265" s="206" t="s">
        <v>158</v>
      </c>
      <c r="AY265" s="15" t="s">
        <v>150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5" t="s">
        <v>80</v>
      </c>
      <c r="BK265" s="207">
        <f>ROUND(I265*H265,2)</f>
        <v>0</v>
      </c>
      <c r="BL265" s="15" t="s">
        <v>157</v>
      </c>
      <c r="BM265" s="206" t="s">
        <v>703</v>
      </c>
    </row>
    <row r="266" s="2" customFormat="1" ht="24.15" customHeight="1">
      <c r="A266" s="36"/>
      <c r="B266" s="37"/>
      <c r="C266" s="195" t="s">
        <v>704</v>
      </c>
      <c r="D266" s="195" t="s">
        <v>152</v>
      </c>
      <c r="E266" s="196" t="s">
        <v>705</v>
      </c>
      <c r="F266" s="197" t="s">
        <v>706</v>
      </c>
      <c r="G266" s="198" t="s">
        <v>155</v>
      </c>
      <c r="H266" s="199">
        <v>2321.2750000000001</v>
      </c>
      <c r="I266" s="200"/>
      <c r="J266" s="201">
        <f>ROUND(I266*H266,2)</f>
        <v>0</v>
      </c>
      <c r="K266" s="197" t="s">
        <v>156</v>
      </c>
      <c r="L266" s="42"/>
      <c r="M266" s="202" t="s">
        <v>19</v>
      </c>
      <c r="N266" s="203" t="s">
        <v>46</v>
      </c>
      <c r="O266" s="82"/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157</v>
      </c>
      <c r="AT266" s="206" t="s">
        <v>152</v>
      </c>
      <c r="AU266" s="206" t="s">
        <v>158</v>
      </c>
      <c r="AY266" s="15" t="s">
        <v>150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5" t="s">
        <v>80</v>
      </c>
      <c r="BK266" s="207">
        <f>ROUND(I266*H266,2)</f>
        <v>0</v>
      </c>
      <c r="BL266" s="15" t="s">
        <v>157</v>
      </c>
      <c r="BM266" s="206" t="s">
        <v>707</v>
      </c>
    </row>
    <row r="267" s="2" customFormat="1" ht="24.15" customHeight="1">
      <c r="A267" s="36"/>
      <c r="B267" s="37"/>
      <c r="C267" s="195" t="s">
        <v>708</v>
      </c>
      <c r="D267" s="195" t="s">
        <v>152</v>
      </c>
      <c r="E267" s="196" t="s">
        <v>709</v>
      </c>
      <c r="F267" s="197" t="s">
        <v>710</v>
      </c>
      <c r="G267" s="198" t="s">
        <v>155</v>
      </c>
      <c r="H267" s="199">
        <v>352</v>
      </c>
      <c r="I267" s="200"/>
      <c r="J267" s="201">
        <f>ROUND(I267*H267,2)</f>
        <v>0</v>
      </c>
      <c r="K267" s="197" t="s">
        <v>156</v>
      </c>
      <c r="L267" s="42"/>
      <c r="M267" s="202" t="s">
        <v>19</v>
      </c>
      <c r="N267" s="203" t="s">
        <v>46</v>
      </c>
      <c r="O267" s="82"/>
      <c r="P267" s="204">
        <f>O267*H267</f>
        <v>0</v>
      </c>
      <c r="Q267" s="204">
        <v>0</v>
      </c>
      <c r="R267" s="204">
        <f>Q267*H267</f>
        <v>0</v>
      </c>
      <c r="S267" s="204">
        <v>0</v>
      </c>
      <c r="T267" s="20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6" t="s">
        <v>157</v>
      </c>
      <c r="AT267" s="206" t="s">
        <v>152</v>
      </c>
      <c r="AU267" s="206" t="s">
        <v>158</v>
      </c>
      <c r="AY267" s="15" t="s">
        <v>150</v>
      </c>
      <c r="BE267" s="207">
        <f>IF(N267="základní",J267,0)</f>
        <v>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5" t="s">
        <v>80</v>
      </c>
      <c r="BK267" s="207">
        <f>ROUND(I267*H267,2)</f>
        <v>0</v>
      </c>
      <c r="BL267" s="15" t="s">
        <v>157</v>
      </c>
      <c r="BM267" s="206" t="s">
        <v>711</v>
      </c>
    </row>
    <row r="268" s="2" customFormat="1" ht="14.4" customHeight="1">
      <c r="A268" s="36"/>
      <c r="B268" s="37"/>
      <c r="C268" s="195" t="s">
        <v>712</v>
      </c>
      <c r="D268" s="195" t="s">
        <v>152</v>
      </c>
      <c r="E268" s="196" t="s">
        <v>713</v>
      </c>
      <c r="F268" s="197" t="s">
        <v>714</v>
      </c>
      <c r="G268" s="198" t="s">
        <v>155</v>
      </c>
      <c r="H268" s="199">
        <v>2321.2750000000001</v>
      </c>
      <c r="I268" s="200"/>
      <c r="J268" s="201">
        <f>ROUND(I268*H268,2)</f>
        <v>0</v>
      </c>
      <c r="K268" s="197" t="s">
        <v>156</v>
      </c>
      <c r="L268" s="42"/>
      <c r="M268" s="202" t="s">
        <v>19</v>
      </c>
      <c r="N268" s="203" t="s">
        <v>46</v>
      </c>
      <c r="O268" s="82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157</v>
      </c>
      <c r="AT268" s="206" t="s">
        <v>152</v>
      </c>
      <c r="AU268" s="206" t="s">
        <v>158</v>
      </c>
      <c r="AY268" s="15" t="s">
        <v>150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5" t="s">
        <v>80</v>
      </c>
      <c r="BK268" s="207">
        <f>ROUND(I268*H268,2)</f>
        <v>0</v>
      </c>
      <c r="BL268" s="15" t="s">
        <v>157</v>
      </c>
      <c r="BM268" s="206" t="s">
        <v>715</v>
      </c>
    </row>
    <row r="269" s="2" customFormat="1" ht="14.4" customHeight="1">
      <c r="A269" s="36"/>
      <c r="B269" s="37"/>
      <c r="C269" s="195" t="s">
        <v>716</v>
      </c>
      <c r="D269" s="195" t="s">
        <v>152</v>
      </c>
      <c r="E269" s="196" t="s">
        <v>717</v>
      </c>
      <c r="F269" s="197" t="s">
        <v>718</v>
      </c>
      <c r="G269" s="198" t="s">
        <v>155</v>
      </c>
      <c r="H269" s="199">
        <v>69638.25</v>
      </c>
      <c r="I269" s="200"/>
      <c r="J269" s="201">
        <f>ROUND(I269*H269,2)</f>
        <v>0</v>
      </c>
      <c r="K269" s="197" t="s">
        <v>156</v>
      </c>
      <c r="L269" s="42"/>
      <c r="M269" s="202" t="s">
        <v>19</v>
      </c>
      <c r="N269" s="203" t="s">
        <v>46</v>
      </c>
      <c r="O269" s="82"/>
      <c r="P269" s="204">
        <f>O269*H269</f>
        <v>0</v>
      </c>
      <c r="Q269" s="204">
        <v>0</v>
      </c>
      <c r="R269" s="204">
        <f>Q269*H269</f>
        <v>0</v>
      </c>
      <c r="S269" s="204">
        <v>0</v>
      </c>
      <c r="T269" s="20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6" t="s">
        <v>157</v>
      </c>
      <c r="AT269" s="206" t="s">
        <v>152</v>
      </c>
      <c r="AU269" s="206" t="s">
        <v>158</v>
      </c>
      <c r="AY269" s="15" t="s">
        <v>150</v>
      </c>
      <c r="BE269" s="207">
        <f>IF(N269="základní",J269,0)</f>
        <v>0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5" t="s">
        <v>80</v>
      </c>
      <c r="BK269" s="207">
        <f>ROUND(I269*H269,2)</f>
        <v>0</v>
      </c>
      <c r="BL269" s="15" t="s">
        <v>157</v>
      </c>
      <c r="BM269" s="206" t="s">
        <v>719</v>
      </c>
    </row>
    <row r="270" s="2" customFormat="1" ht="14.4" customHeight="1">
      <c r="A270" s="36"/>
      <c r="B270" s="37"/>
      <c r="C270" s="195" t="s">
        <v>720</v>
      </c>
      <c r="D270" s="195" t="s">
        <v>152</v>
      </c>
      <c r="E270" s="196" t="s">
        <v>721</v>
      </c>
      <c r="F270" s="197" t="s">
        <v>722</v>
      </c>
      <c r="G270" s="198" t="s">
        <v>155</v>
      </c>
      <c r="H270" s="199">
        <v>2321.2750000000001</v>
      </c>
      <c r="I270" s="200"/>
      <c r="J270" s="201">
        <f>ROUND(I270*H270,2)</f>
        <v>0</v>
      </c>
      <c r="K270" s="197" t="s">
        <v>156</v>
      </c>
      <c r="L270" s="42"/>
      <c r="M270" s="202" t="s">
        <v>19</v>
      </c>
      <c r="N270" s="203" t="s">
        <v>46</v>
      </c>
      <c r="O270" s="82"/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157</v>
      </c>
      <c r="AT270" s="206" t="s">
        <v>152</v>
      </c>
      <c r="AU270" s="206" t="s">
        <v>158</v>
      </c>
      <c r="AY270" s="15" t="s">
        <v>150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5" t="s">
        <v>80</v>
      </c>
      <c r="BK270" s="207">
        <f>ROUND(I270*H270,2)</f>
        <v>0</v>
      </c>
      <c r="BL270" s="15" t="s">
        <v>157</v>
      </c>
      <c r="BM270" s="206" t="s">
        <v>723</v>
      </c>
    </row>
    <row r="271" s="2" customFormat="1" ht="24.15" customHeight="1">
      <c r="A271" s="36"/>
      <c r="B271" s="37"/>
      <c r="C271" s="195" t="s">
        <v>724</v>
      </c>
      <c r="D271" s="195" t="s">
        <v>152</v>
      </c>
      <c r="E271" s="196" t="s">
        <v>725</v>
      </c>
      <c r="F271" s="197" t="s">
        <v>726</v>
      </c>
      <c r="G271" s="198" t="s">
        <v>727</v>
      </c>
      <c r="H271" s="199">
        <v>10</v>
      </c>
      <c r="I271" s="200"/>
      <c r="J271" s="201">
        <f>ROUND(I271*H271,2)</f>
        <v>0</v>
      </c>
      <c r="K271" s="197" t="s">
        <v>156</v>
      </c>
      <c r="L271" s="42"/>
      <c r="M271" s="202" t="s">
        <v>19</v>
      </c>
      <c r="N271" s="203" t="s">
        <v>46</v>
      </c>
      <c r="O271" s="82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6" t="s">
        <v>157</v>
      </c>
      <c r="AT271" s="206" t="s">
        <v>152</v>
      </c>
      <c r="AU271" s="206" t="s">
        <v>158</v>
      </c>
      <c r="AY271" s="15" t="s">
        <v>150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5" t="s">
        <v>80</v>
      </c>
      <c r="BK271" s="207">
        <f>ROUND(I271*H271,2)</f>
        <v>0</v>
      </c>
      <c r="BL271" s="15" t="s">
        <v>157</v>
      </c>
      <c r="BM271" s="206" t="s">
        <v>728</v>
      </c>
    </row>
    <row r="272" s="2" customFormat="1" ht="14.4" customHeight="1">
      <c r="A272" s="36"/>
      <c r="B272" s="37"/>
      <c r="C272" s="195" t="s">
        <v>729</v>
      </c>
      <c r="D272" s="195" t="s">
        <v>152</v>
      </c>
      <c r="E272" s="196" t="s">
        <v>730</v>
      </c>
      <c r="F272" s="197" t="s">
        <v>731</v>
      </c>
      <c r="G272" s="198" t="s">
        <v>727</v>
      </c>
      <c r="H272" s="199">
        <v>10</v>
      </c>
      <c r="I272" s="200"/>
      <c r="J272" s="201">
        <f>ROUND(I272*H272,2)</f>
        <v>0</v>
      </c>
      <c r="K272" s="197" t="s">
        <v>156</v>
      </c>
      <c r="L272" s="42"/>
      <c r="M272" s="202" t="s">
        <v>19</v>
      </c>
      <c r="N272" s="203" t="s">
        <v>46</v>
      </c>
      <c r="O272" s="82"/>
      <c r="P272" s="204">
        <f>O272*H272</f>
        <v>0</v>
      </c>
      <c r="Q272" s="204">
        <v>0</v>
      </c>
      <c r="R272" s="204">
        <f>Q272*H272</f>
        <v>0</v>
      </c>
      <c r="S272" s="204">
        <v>0</v>
      </c>
      <c r="T272" s="20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157</v>
      </c>
      <c r="AT272" s="206" t="s">
        <v>152</v>
      </c>
      <c r="AU272" s="206" t="s">
        <v>158</v>
      </c>
      <c r="AY272" s="15" t="s">
        <v>150</v>
      </c>
      <c r="BE272" s="207">
        <f>IF(N272="základní",J272,0)</f>
        <v>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5" t="s">
        <v>80</v>
      </c>
      <c r="BK272" s="207">
        <f>ROUND(I272*H272,2)</f>
        <v>0</v>
      </c>
      <c r="BL272" s="15" t="s">
        <v>157</v>
      </c>
      <c r="BM272" s="206" t="s">
        <v>732</v>
      </c>
    </row>
    <row r="273" s="2" customFormat="1" ht="14.4" customHeight="1">
      <c r="A273" s="36"/>
      <c r="B273" s="37"/>
      <c r="C273" s="195" t="s">
        <v>733</v>
      </c>
      <c r="D273" s="195" t="s">
        <v>152</v>
      </c>
      <c r="E273" s="196" t="s">
        <v>734</v>
      </c>
      <c r="F273" s="197" t="s">
        <v>735</v>
      </c>
      <c r="G273" s="198" t="s">
        <v>175</v>
      </c>
      <c r="H273" s="199">
        <v>46</v>
      </c>
      <c r="I273" s="200"/>
      <c r="J273" s="201">
        <f>ROUND(I273*H273,2)</f>
        <v>0</v>
      </c>
      <c r="K273" s="197" t="s">
        <v>156</v>
      </c>
      <c r="L273" s="42"/>
      <c r="M273" s="202" t="s">
        <v>19</v>
      </c>
      <c r="N273" s="203" t="s">
        <v>46</v>
      </c>
      <c r="O273" s="82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157</v>
      </c>
      <c r="AT273" s="206" t="s">
        <v>152</v>
      </c>
      <c r="AU273" s="206" t="s">
        <v>158</v>
      </c>
      <c r="AY273" s="15" t="s">
        <v>150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5" t="s">
        <v>80</v>
      </c>
      <c r="BK273" s="207">
        <f>ROUND(I273*H273,2)</f>
        <v>0</v>
      </c>
      <c r="BL273" s="15" t="s">
        <v>157</v>
      </c>
      <c r="BM273" s="206" t="s">
        <v>736</v>
      </c>
    </row>
    <row r="274" s="2" customFormat="1" ht="24.15" customHeight="1">
      <c r="A274" s="36"/>
      <c r="B274" s="37"/>
      <c r="C274" s="195" t="s">
        <v>737</v>
      </c>
      <c r="D274" s="195" t="s">
        <v>152</v>
      </c>
      <c r="E274" s="196" t="s">
        <v>738</v>
      </c>
      <c r="F274" s="197" t="s">
        <v>739</v>
      </c>
      <c r="G274" s="198" t="s">
        <v>155</v>
      </c>
      <c r="H274" s="199">
        <v>971.64999999999998</v>
      </c>
      <c r="I274" s="200"/>
      <c r="J274" s="201">
        <f>ROUND(I274*H274,2)</f>
        <v>0</v>
      </c>
      <c r="K274" s="197" t="s">
        <v>156</v>
      </c>
      <c r="L274" s="42"/>
      <c r="M274" s="202" t="s">
        <v>19</v>
      </c>
      <c r="N274" s="203" t="s">
        <v>46</v>
      </c>
      <c r="O274" s="82"/>
      <c r="P274" s="204">
        <f>O274*H274</f>
        <v>0</v>
      </c>
      <c r="Q274" s="204">
        <v>0.00012999999999999999</v>
      </c>
      <c r="R274" s="204">
        <f>Q274*H274</f>
        <v>0.1263145</v>
      </c>
      <c r="S274" s="204">
        <v>0</v>
      </c>
      <c r="T274" s="20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6" t="s">
        <v>157</v>
      </c>
      <c r="AT274" s="206" t="s">
        <v>152</v>
      </c>
      <c r="AU274" s="206" t="s">
        <v>158</v>
      </c>
      <c r="AY274" s="15" t="s">
        <v>150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5" t="s">
        <v>80</v>
      </c>
      <c r="BK274" s="207">
        <f>ROUND(I274*H274,2)</f>
        <v>0</v>
      </c>
      <c r="BL274" s="15" t="s">
        <v>157</v>
      </c>
      <c r="BM274" s="206" t="s">
        <v>740</v>
      </c>
    </row>
    <row r="275" s="2" customFormat="1" ht="24.15" customHeight="1">
      <c r="A275" s="36"/>
      <c r="B275" s="37"/>
      <c r="C275" s="195" t="s">
        <v>741</v>
      </c>
      <c r="D275" s="195" t="s">
        <v>152</v>
      </c>
      <c r="E275" s="196" t="s">
        <v>742</v>
      </c>
      <c r="F275" s="197" t="s">
        <v>743</v>
      </c>
      <c r="G275" s="198" t="s">
        <v>155</v>
      </c>
      <c r="H275" s="199">
        <v>198.47999999999999</v>
      </c>
      <c r="I275" s="200"/>
      <c r="J275" s="201">
        <f>ROUND(I275*H275,2)</f>
        <v>0</v>
      </c>
      <c r="K275" s="197" t="s">
        <v>156</v>
      </c>
      <c r="L275" s="42"/>
      <c r="M275" s="202" t="s">
        <v>19</v>
      </c>
      <c r="N275" s="203" t="s">
        <v>46</v>
      </c>
      <c r="O275" s="82"/>
      <c r="P275" s="204">
        <f>O275*H275</f>
        <v>0</v>
      </c>
      <c r="Q275" s="204">
        <v>0.00021000000000000001</v>
      </c>
      <c r="R275" s="204">
        <f>Q275*H275</f>
        <v>0.041680799999999997</v>
      </c>
      <c r="S275" s="204">
        <v>0</v>
      </c>
      <c r="T275" s="20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157</v>
      </c>
      <c r="AT275" s="206" t="s">
        <v>152</v>
      </c>
      <c r="AU275" s="206" t="s">
        <v>158</v>
      </c>
      <c r="AY275" s="15" t="s">
        <v>150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5" t="s">
        <v>80</v>
      </c>
      <c r="BK275" s="207">
        <f>ROUND(I275*H275,2)</f>
        <v>0</v>
      </c>
      <c r="BL275" s="15" t="s">
        <v>157</v>
      </c>
      <c r="BM275" s="206" t="s">
        <v>744</v>
      </c>
    </row>
    <row r="276" s="2" customFormat="1" ht="24.15" customHeight="1">
      <c r="A276" s="36"/>
      <c r="B276" s="37"/>
      <c r="C276" s="195" t="s">
        <v>745</v>
      </c>
      <c r="D276" s="195" t="s">
        <v>152</v>
      </c>
      <c r="E276" s="196" t="s">
        <v>746</v>
      </c>
      <c r="F276" s="197" t="s">
        <v>747</v>
      </c>
      <c r="G276" s="198" t="s">
        <v>155</v>
      </c>
      <c r="H276" s="199">
        <v>1354.8299999999999</v>
      </c>
      <c r="I276" s="200"/>
      <c r="J276" s="201">
        <f>ROUND(I276*H276,2)</f>
        <v>0</v>
      </c>
      <c r="K276" s="197" t="s">
        <v>156</v>
      </c>
      <c r="L276" s="42"/>
      <c r="M276" s="202" t="s">
        <v>19</v>
      </c>
      <c r="N276" s="203" t="s">
        <v>46</v>
      </c>
      <c r="O276" s="82"/>
      <c r="P276" s="204">
        <f>O276*H276</f>
        <v>0</v>
      </c>
      <c r="Q276" s="204">
        <v>4.0000000000000003E-05</v>
      </c>
      <c r="R276" s="204">
        <f>Q276*H276</f>
        <v>0.054193200000000004</v>
      </c>
      <c r="S276" s="204">
        <v>0</v>
      </c>
      <c r="T276" s="20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157</v>
      </c>
      <c r="AT276" s="206" t="s">
        <v>152</v>
      </c>
      <c r="AU276" s="206" t="s">
        <v>158</v>
      </c>
      <c r="AY276" s="15" t="s">
        <v>150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5" t="s">
        <v>80</v>
      </c>
      <c r="BK276" s="207">
        <f>ROUND(I276*H276,2)</f>
        <v>0</v>
      </c>
      <c r="BL276" s="15" t="s">
        <v>157</v>
      </c>
      <c r="BM276" s="206" t="s">
        <v>748</v>
      </c>
    </row>
    <row r="277" s="2" customFormat="1" ht="24.15" customHeight="1">
      <c r="A277" s="36"/>
      <c r="B277" s="37"/>
      <c r="C277" s="195" t="s">
        <v>749</v>
      </c>
      <c r="D277" s="195" t="s">
        <v>152</v>
      </c>
      <c r="E277" s="196" t="s">
        <v>750</v>
      </c>
      <c r="F277" s="197" t="s">
        <v>751</v>
      </c>
      <c r="G277" s="198" t="s">
        <v>166</v>
      </c>
      <c r="H277" s="199">
        <v>16</v>
      </c>
      <c r="I277" s="200"/>
      <c r="J277" s="201">
        <f>ROUND(I277*H277,2)</f>
        <v>0</v>
      </c>
      <c r="K277" s="197" t="s">
        <v>156</v>
      </c>
      <c r="L277" s="42"/>
      <c r="M277" s="202" t="s">
        <v>19</v>
      </c>
      <c r="N277" s="203" t="s">
        <v>46</v>
      </c>
      <c r="O277" s="82"/>
      <c r="P277" s="204">
        <f>O277*H277</f>
        <v>0</v>
      </c>
      <c r="Q277" s="204">
        <v>4.0000000000000003E-05</v>
      </c>
      <c r="R277" s="204">
        <f>Q277*H277</f>
        <v>0.00064000000000000005</v>
      </c>
      <c r="S277" s="204">
        <v>0</v>
      </c>
      <c r="T277" s="20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6" t="s">
        <v>157</v>
      </c>
      <c r="AT277" s="206" t="s">
        <v>152</v>
      </c>
      <c r="AU277" s="206" t="s">
        <v>158</v>
      </c>
      <c r="AY277" s="15" t="s">
        <v>150</v>
      </c>
      <c r="BE277" s="207">
        <f>IF(N277="základní",J277,0)</f>
        <v>0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5" t="s">
        <v>80</v>
      </c>
      <c r="BK277" s="207">
        <f>ROUND(I277*H277,2)</f>
        <v>0</v>
      </c>
      <c r="BL277" s="15" t="s">
        <v>157</v>
      </c>
      <c r="BM277" s="206" t="s">
        <v>752</v>
      </c>
    </row>
    <row r="278" s="2" customFormat="1" ht="24.15" customHeight="1">
      <c r="A278" s="36"/>
      <c r="B278" s="37"/>
      <c r="C278" s="195" t="s">
        <v>753</v>
      </c>
      <c r="D278" s="195" t="s">
        <v>152</v>
      </c>
      <c r="E278" s="196" t="s">
        <v>754</v>
      </c>
      <c r="F278" s="197" t="s">
        <v>755</v>
      </c>
      <c r="G278" s="198" t="s">
        <v>166</v>
      </c>
      <c r="H278" s="199">
        <v>6</v>
      </c>
      <c r="I278" s="200"/>
      <c r="J278" s="201">
        <f>ROUND(I278*H278,2)</f>
        <v>0</v>
      </c>
      <c r="K278" s="197" t="s">
        <v>156</v>
      </c>
      <c r="L278" s="42"/>
      <c r="M278" s="202" t="s">
        <v>19</v>
      </c>
      <c r="N278" s="203" t="s">
        <v>46</v>
      </c>
      <c r="O278" s="82"/>
      <c r="P278" s="204">
        <f>O278*H278</f>
        <v>0</v>
      </c>
      <c r="Q278" s="204">
        <v>4.0000000000000003E-05</v>
      </c>
      <c r="R278" s="204">
        <f>Q278*H278</f>
        <v>0.00024000000000000003</v>
      </c>
      <c r="S278" s="204">
        <v>0</v>
      </c>
      <c r="T278" s="20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157</v>
      </c>
      <c r="AT278" s="206" t="s">
        <v>152</v>
      </c>
      <c r="AU278" s="206" t="s">
        <v>158</v>
      </c>
      <c r="AY278" s="15" t="s">
        <v>150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5" t="s">
        <v>80</v>
      </c>
      <c r="BK278" s="207">
        <f>ROUND(I278*H278,2)</f>
        <v>0</v>
      </c>
      <c r="BL278" s="15" t="s">
        <v>157</v>
      </c>
      <c r="BM278" s="206" t="s">
        <v>756</v>
      </c>
    </row>
    <row r="279" s="2" customFormat="1" ht="14.4" customHeight="1">
      <c r="A279" s="36"/>
      <c r="B279" s="37"/>
      <c r="C279" s="195" t="s">
        <v>757</v>
      </c>
      <c r="D279" s="195" t="s">
        <v>152</v>
      </c>
      <c r="E279" s="196" t="s">
        <v>758</v>
      </c>
      <c r="F279" s="197" t="s">
        <v>759</v>
      </c>
      <c r="G279" s="198" t="s">
        <v>166</v>
      </c>
      <c r="H279" s="199">
        <v>16</v>
      </c>
      <c r="I279" s="200"/>
      <c r="J279" s="201">
        <f>ROUND(I279*H279,2)</f>
        <v>0</v>
      </c>
      <c r="K279" s="197" t="s">
        <v>156</v>
      </c>
      <c r="L279" s="42"/>
      <c r="M279" s="202" t="s">
        <v>19</v>
      </c>
      <c r="N279" s="203" t="s">
        <v>46</v>
      </c>
      <c r="O279" s="82"/>
      <c r="P279" s="204">
        <f>O279*H279</f>
        <v>0</v>
      </c>
      <c r="Q279" s="204">
        <v>0.00012999999999999999</v>
      </c>
      <c r="R279" s="204">
        <f>Q279*H279</f>
        <v>0.0020799999999999998</v>
      </c>
      <c r="S279" s="204">
        <v>0</v>
      </c>
      <c r="T279" s="20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157</v>
      </c>
      <c r="AT279" s="206" t="s">
        <v>152</v>
      </c>
      <c r="AU279" s="206" t="s">
        <v>158</v>
      </c>
      <c r="AY279" s="15" t="s">
        <v>150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5" t="s">
        <v>80</v>
      </c>
      <c r="BK279" s="207">
        <f>ROUND(I279*H279,2)</f>
        <v>0</v>
      </c>
      <c r="BL279" s="15" t="s">
        <v>157</v>
      </c>
      <c r="BM279" s="206" t="s">
        <v>760</v>
      </c>
    </row>
    <row r="280" s="2" customFormat="1" ht="14.4" customHeight="1">
      <c r="A280" s="36"/>
      <c r="B280" s="37"/>
      <c r="C280" s="195" t="s">
        <v>761</v>
      </c>
      <c r="D280" s="195" t="s">
        <v>152</v>
      </c>
      <c r="E280" s="196" t="s">
        <v>762</v>
      </c>
      <c r="F280" s="197" t="s">
        <v>763</v>
      </c>
      <c r="G280" s="198" t="s">
        <v>166</v>
      </c>
      <c r="H280" s="199">
        <v>6</v>
      </c>
      <c r="I280" s="200"/>
      <c r="J280" s="201">
        <f>ROUND(I280*H280,2)</f>
        <v>0</v>
      </c>
      <c r="K280" s="197" t="s">
        <v>156</v>
      </c>
      <c r="L280" s="42"/>
      <c r="M280" s="202" t="s">
        <v>19</v>
      </c>
      <c r="N280" s="203" t="s">
        <v>46</v>
      </c>
      <c r="O280" s="82"/>
      <c r="P280" s="204">
        <f>O280*H280</f>
        <v>0</v>
      </c>
      <c r="Q280" s="204">
        <v>0.00018000000000000001</v>
      </c>
      <c r="R280" s="204">
        <f>Q280*H280</f>
        <v>0.00108</v>
      </c>
      <c r="S280" s="204">
        <v>0</v>
      </c>
      <c r="T280" s="20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157</v>
      </c>
      <c r="AT280" s="206" t="s">
        <v>152</v>
      </c>
      <c r="AU280" s="206" t="s">
        <v>158</v>
      </c>
      <c r="AY280" s="15" t="s">
        <v>150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5" t="s">
        <v>80</v>
      </c>
      <c r="BK280" s="207">
        <f>ROUND(I280*H280,2)</f>
        <v>0</v>
      </c>
      <c r="BL280" s="15" t="s">
        <v>157</v>
      </c>
      <c r="BM280" s="206" t="s">
        <v>764</v>
      </c>
    </row>
    <row r="281" s="2" customFormat="1" ht="14.4" customHeight="1">
      <c r="A281" s="36"/>
      <c r="B281" s="37"/>
      <c r="C281" s="195" t="s">
        <v>765</v>
      </c>
      <c r="D281" s="195" t="s">
        <v>152</v>
      </c>
      <c r="E281" s="196" t="s">
        <v>766</v>
      </c>
      <c r="F281" s="197" t="s">
        <v>767</v>
      </c>
      <c r="G281" s="198" t="s">
        <v>188</v>
      </c>
      <c r="H281" s="199">
        <v>7.6799999999999997</v>
      </c>
      <c r="I281" s="200"/>
      <c r="J281" s="201">
        <f>ROUND(I281*H281,2)</f>
        <v>0</v>
      </c>
      <c r="K281" s="197" t="s">
        <v>156</v>
      </c>
      <c r="L281" s="42"/>
      <c r="M281" s="202" t="s">
        <v>19</v>
      </c>
      <c r="N281" s="203" t="s">
        <v>46</v>
      </c>
      <c r="O281" s="82"/>
      <c r="P281" s="204">
        <f>O281*H281</f>
        <v>0</v>
      </c>
      <c r="Q281" s="204">
        <v>0</v>
      </c>
      <c r="R281" s="204">
        <f>Q281*H281</f>
        <v>0</v>
      </c>
      <c r="S281" s="204">
        <v>2</v>
      </c>
      <c r="T281" s="205">
        <f>S281*H281</f>
        <v>15.359999999999999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157</v>
      </c>
      <c r="AT281" s="206" t="s">
        <v>152</v>
      </c>
      <c r="AU281" s="206" t="s">
        <v>158</v>
      </c>
      <c r="AY281" s="15" t="s">
        <v>150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5" t="s">
        <v>80</v>
      </c>
      <c r="BK281" s="207">
        <f>ROUND(I281*H281,2)</f>
        <v>0</v>
      </c>
      <c r="BL281" s="15" t="s">
        <v>157</v>
      </c>
      <c r="BM281" s="206" t="s">
        <v>768</v>
      </c>
    </row>
    <row r="282" s="2" customFormat="1" ht="24.15" customHeight="1">
      <c r="A282" s="36"/>
      <c r="B282" s="37"/>
      <c r="C282" s="195" t="s">
        <v>769</v>
      </c>
      <c r="D282" s="195" t="s">
        <v>152</v>
      </c>
      <c r="E282" s="196" t="s">
        <v>770</v>
      </c>
      <c r="F282" s="197" t="s">
        <v>771</v>
      </c>
      <c r="G282" s="198" t="s">
        <v>188</v>
      </c>
      <c r="H282" s="199">
        <v>36.359999999999999</v>
      </c>
      <c r="I282" s="200"/>
      <c r="J282" s="201">
        <f>ROUND(I282*H282,2)</f>
        <v>0</v>
      </c>
      <c r="K282" s="197" t="s">
        <v>156</v>
      </c>
      <c r="L282" s="42"/>
      <c r="M282" s="202" t="s">
        <v>19</v>
      </c>
      <c r="N282" s="203" t="s">
        <v>46</v>
      </c>
      <c r="O282" s="82"/>
      <c r="P282" s="204">
        <f>O282*H282</f>
        <v>0</v>
      </c>
      <c r="Q282" s="204">
        <v>0</v>
      </c>
      <c r="R282" s="204">
        <f>Q282*H282</f>
        <v>0</v>
      </c>
      <c r="S282" s="204">
        <v>2.5</v>
      </c>
      <c r="T282" s="205">
        <f>S282*H282</f>
        <v>90.900000000000006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6" t="s">
        <v>157</v>
      </c>
      <c r="AT282" s="206" t="s">
        <v>152</v>
      </c>
      <c r="AU282" s="206" t="s">
        <v>158</v>
      </c>
      <c r="AY282" s="15" t="s">
        <v>150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5" t="s">
        <v>80</v>
      </c>
      <c r="BK282" s="207">
        <f>ROUND(I282*H282,2)</f>
        <v>0</v>
      </c>
      <c r="BL282" s="15" t="s">
        <v>157</v>
      </c>
      <c r="BM282" s="206" t="s">
        <v>772</v>
      </c>
    </row>
    <row r="283" s="2" customFormat="1" ht="24.15" customHeight="1">
      <c r="A283" s="36"/>
      <c r="B283" s="37"/>
      <c r="C283" s="195" t="s">
        <v>773</v>
      </c>
      <c r="D283" s="195" t="s">
        <v>152</v>
      </c>
      <c r="E283" s="196" t="s">
        <v>774</v>
      </c>
      <c r="F283" s="197" t="s">
        <v>775</v>
      </c>
      <c r="G283" s="198" t="s">
        <v>155</v>
      </c>
      <c r="H283" s="199">
        <v>102.31999999999999</v>
      </c>
      <c r="I283" s="200"/>
      <c r="J283" s="201">
        <f>ROUND(I283*H283,2)</f>
        <v>0</v>
      </c>
      <c r="K283" s="197" t="s">
        <v>156</v>
      </c>
      <c r="L283" s="42"/>
      <c r="M283" s="202" t="s">
        <v>19</v>
      </c>
      <c r="N283" s="203" t="s">
        <v>46</v>
      </c>
      <c r="O283" s="82"/>
      <c r="P283" s="204">
        <f>O283*H283</f>
        <v>0</v>
      </c>
      <c r="Q283" s="204">
        <v>0</v>
      </c>
      <c r="R283" s="204">
        <f>Q283*H283</f>
        <v>0</v>
      </c>
      <c r="S283" s="204">
        <v>0.26100000000000001</v>
      </c>
      <c r="T283" s="205">
        <f>S283*H283</f>
        <v>26.70552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157</v>
      </c>
      <c r="AT283" s="206" t="s">
        <v>152</v>
      </c>
      <c r="AU283" s="206" t="s">
        <v>158</v>
      </c>
      <c r="AY283" s="15" t="s">
        <v>150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5" t="s">
        <v>80</v>
      </c>
      <c r="BK283" s="207">
        <f>ROUND(I283*H283,2)</f>
        <v>0</v>
      </c>
      <c r="BL283" s="15" t="s">
        <v>157</v>
      </c>
      <c r="BM283" s="206" t="s">
        <v>776</v>
      </c>
    </row>
    <row r="284" s="2" customFormat="1" ht="24.15" customHeight="1">
      <c r="A284" s="36"/>
      <c r="B284" s="37"/>
      <c r="C284" s="195" t="s">
        <v>777</v>
      </c>
      <c r="D284" s="195" t="s">
        <v>152</v>
      </c>
      <c r="E284" s="196" t="s">
        <v>778</v>
      </c>
      <c r="F284" s="197" t="s">
        <v>779</v>
      </c>
      <c r="G284" s="198" t="s">
        <v>188</v>
      </c>
      <c r="H284" s="199">
        <v>41.829999999999998</v>
      </c>
      <c r="I284" s="200"/>
      <c r="J284" s="201">
        <f>ROUND(I284*H284,2)</f>
        <v>0</v>
      </c>
      <c r="K284" s="197" t="s">
        <v>156</v>
      </c>
      <c r="L284" s="42"/>
      <c r="M284" s="202" t="s">
        <v>19</v>
      </c>
      <c r="N284" s="203" t="s">
        <v>46</v>
      </c>
      <c r="O284" s="82"/>
      <c r="P284" s="204">
        <f>O284*H284</f>
        <v>0</v>
      </c>
      <c r="Q284" s="204">
        <v>0</v>
      </c>
      <c r="R284" s="204">
        <f>Q284*H284</f>
        <v>0</v>
      </c>
      <c r="S284" s="204">
        <v>1.8</v>
      </c>
      <c r="T284" s="205">
        <f>S284*H284</f>
        <v>75.293999999999997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157</v>
      </c>
      <c r="AT284" s="206" t="s">
        <v>152</v>
      </c>
      <c r="AU284" s="206" t="s">
        <v>158</v>
      </c>
      <c r="AY284" s="15" t="s">
        <v>150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5" t="s">
        <v>80</v>
      </c>
      <c r="BK284" s="207">
        <f>ROUND(I284*H284,2)</f>
        <v>0</v>
      </c>
      <c r="BL284" s="15" t="s">
        <v>157</v>
      </c>
      <c r="BM284" s="206" t="s">
        <v>780</v>
      </c>
    </row>
    <row r="285" s="2" customFormat="1" ht="14.4" customHeight="1">
      <c r="A285" s="36"/>
      <c r="B285" s="37"/>
      <c r="C285" s="195" t="s">
        <v>781</v>
      </c>
      <c r="D285" s="195" t="s">
        <v>152</v>
      </c>
      <c r="E285" s="196" t="s">
        <v>782</v>
      </c>
      <c r="F285" s="197" t="s">
        <v>783</v>
      </c>
      <c r="G285" s="198" t="s">
        <v>188</v>
      </c>
      <c r="H285" s="199">
        <v>9.4100000000000001</v>
      </c>
      <c r="I285" s="200"/>
      <c r="J285" s="201">
        <f>ROUND(I285*H285,2)</f>
        <v>0</v>
      </c>
      <c r="K285" s="197" t="s">
        <v>156</v>
      </c>
      <c r="L285" s="42"/>
      <c r="M285" s="202" t="s">
        <v>19</v>
      </c>
      <c r="N285" s="203" t="s">
        <v>46</v>
      </c>
      <c r="O285" s="82"/>
      <c r="P285" s="204">
        <f>O285*H285</f>
        <v>0</v>
      </c>
      <c r="Q285" s="204">
        <v>0</v>
      </c>
      <c r="R285" s="204">
        <f>Q285*H285</f>
        <v>0</v>
      </c>
      <c r="S285" s="204">
        <v>2.2000000000000002</v>
      </c>
      <c r="T285" s="205">
        <f>S285*H285</f>
        <v>20.702000000000002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157</v>
      </c>
      <c r="AT285" s="206" t="s">
        <v>152</v>
      </c>
      <c r="AU285" s="206" t="s">
        <v>158</v>
      </c>
      <c r="AY285" s="15" t="s">
        <v>150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5" t="s">
        <v>80</v>
      </c>
      <c r="BK285" s="207">
        <f>ROUND(I285*H285,2)</f>
        <v>0</v>
      </c>
      <c r="BL285" s="15" t="s">
        <v>157</v>
      </c>
      <c r="BM285" s="206" t="s">
        <v>784</v>
      </c>
    </row>
    <row r="286" s="2" customFormat="1" ht="14.4" customHeight="1">
      <c r="A286" s="36"/>
      <c r="B286" s="37"/>
      <c r="C286" s="195" t="s">
        <v>785</v>
      </c>
      <c r="D286" s="195" t="s">
        <v>152</v>
      </c>
      <c r="E286" s="196" t="s">
        <v>786</v>
      </c>
      <c r="F286" s="197" t="s">
        <v>787</v>
      </c>
      <c r="G286" s="198" t="s">
        <v>188</v>
      </c>
      <c r="H286" s="199">
        <v>2.7999999999999998</v>
      </c>
      <c r="I286" s="200"/>
      <c r="J286" s="201">
        <f>ROUND(I286*H286,2)</f>
        <v>0</v>
      </c>
      <c r="K286" s="197" t="s">
        <v>156</v>
      </c>
      <c r="L286" s="42"/>
      <c r="M286" s="202" t="s">
        <v>19</v>
      </c>
      <c r="N286" s="203" t="s">
        <v>46</v>
      </c>
      <c r="O286" s="82"/>
      <c r="P286" s="204">
        <f>O286*H286</f>
        <v>0</v>
      </c>
      <c r="Q286" s="204">
        <v>0</v>
      </c>
      <c r="R286" s="204">
        <f>Q286*H286</f>
        <v>0</v>
      </c>
      <c r="S286" s="204">
        <v>2.2000000000000002</v>
      </c>
      <c r="T286" s="205">
        <f>S286*H286</f>
        <v>6.1600000000000001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6" t="s">
        <v>157</v>
      </c>
      <c r="AT286" s="206" t="s">
        <v>152</v>
      </c>
      <c r="AU286" s="206" t="s">
        <v>158</v>
      </c>
      <c r="AY286" s="15" t="s">
        <v>150</v>
      </c>
      <c r="BE286" s="207">
        <f>IF(N286="základní",J286,0)</f>
        <v>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5" t="s">
        <v>80</v>
      </c>
      <c r="BK286" s="207">
        <f>ROUND(I286*H286,2)</f>
        <v>0</v>
      </c>
      <c r="BL286" s="15" t="s">
        <v>157</v>
      </c>
      <c r="BM286" s="206" t="s">
        <v>788</v>
      </c>
    </row>
    <row r="287" s="2" customFormat="1" ht="24.15" customHeight="1">
      <c r="A287" s="36"/>
      <c r="B287" s="37"/>
      <c r="C287" s="195" t="s">
        <v>789</v>
      </c>
      <c r="D287" s="195" t="s">
        <v>152</v>
      </c>
      <c r="E287" s="196" t="s">
        <v>790</v>
      </c>
      <c r="F287" s="197" t="s">
        <v>791</v>
      </c>
      <c r="G287" s="198" t="s">
        <v>155</v>
      </c>
      <c r="H287" s="199">
        <v>482.41000000000002</v>
      </c>
      <c r="I287" s="200"/>
      <c r="J287" s="201">
        <f>ROUND(I287*H287,2)</f>
        <v>0</v>
      </c>
      <c r="K287" s="197" t="s">
        <v>156</v>
      </c>
      <c r="L287" s="42"/>
      <c r="M287" s="202" t="s">
        <v>19</v>
      </c>
      <c r="N287" s="203" t="s">
        <v>46</v>
      </c>
      <c r="O287" s="82"/>
      <c r="P287" s="204">
        <f>O287*H287</f>
        <v>0</v>
      </c>
      <c r="Q287" s="204">
        <v>0</v>
      </c>
      <c r="R287" s="204">
        <f>Q287*H287</f>
        <v>0</v>
      </c>
      <c r="S287" s="204">
        <v>0.057000000000000002</v>
      </c>
      <c r="T287" s="205">
        <f>S287*H287</f>
        <v>27.497370000000004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6" t="s">
        <v>157</v>
      </c>
      <c r="AT287" s="206" t="s">
        <v>152</v>
      </c>
      <c r="AU287" s="206" t="s">
        <v>158</v>
      </c>
      <c r="AY287" s="15" t="s">
        <v>150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5" t="s">
        <v>80</v>
      </c>
      <c r="BK287" s="207">
        <f>ROUND(I287*H287,2)</f>
        <v>0</v>
      </c>
      <c r="BL287" s="15" t="s">
        <v>157</v>
      </c>
      <c r="BM287" s="206" t="s">
        <v>792</v>
      </c>
    </row>
    <row r="288" s="2" customFormat="1" ht="24.15" customHeight="1">
      <c r="A288" s="36"/>
      <c r="B288" s="37"/>
      <c r="C288" s="195" t="s">
        <v>793</v>
      </c>
      <c r="D288" s="195" t="s">
        <v>152</v>
      </c>
      <c r="E288" s="196" t="s">
        <v>794</v>
      </c>
      <c r="F288" s="197" t="s">
        <v>795</v>
      </c>
      <c r="G288" s="198" t="s">
        <v>155</v>
      </c>
      <c r="H288" s="199">
        <v>9.9000000000000004</v>
      </c>
      <c r="I288" s="200"/>
      <c r="J288" s="201">
        <f>ROUND(I288*H288,2)</f>
        <v>0</v>
      </c>
      <c r="K288" s="197" t="s">
        <v>156</v>
      </c>
      <c r="L288" s="42"/>
      <c r="M288" s="202" t="s">
        <v>19</v>
      </c>
      <c r="N288" s="203" t="s">
        <v>46</v>
      </c>
      <c r="O288" s="82"/>
      <c r="P288" s="204">
        <f>O288*H288</f>
        <v>0</v>
      </c>
      <c r="Q288" s="204">
        <v>0</v>
      </c>
      <c r="R288" s="204">
        <f>Q288*H288</f>
        <v>0</v>
      </c>
      <c r="S288" s="204">
        <v>0.058999999999999997</v>
      </c>
      <c r="T288" s="205">
        <f>S288*H288</f>
        <v>0.58409999999999995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6" t="s">
        <v>157</v>
      </c>
      <c r="AT288" s="206" t="s">
        <v>152</v>
      </c>
      <c r="AU288" s="206" t="s">
        <v>158</v>
      </c>
      <c r="AY288" s="15" t="s">
        <v>150</v>
      </c>
      <c r="BE288" s="207">
        <f>IF(N288="základní",J288,0)</f>
        <v>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5" t="s">
        <v>80</v>
      </c>
      <c r="BK288" s="207">
        <f>ROUND(I288*H288,2)</f>
        <v>0</v>
      </c>
      <c r="BL288" s="15" t="s">
        <v>157</v>
      </c>
      <c r="BM288" s="206" t="s">
        <v>796</v>
      </c>
    </row>
    <row r="289" s="2" customFormat="1" ht="14.4" customHeight="1">
      <c r="A289" s="36"/>
      <c r="B289" s="37"/>
      <c r="C289" s="195" t="s">
        <v>797</v>
      </c>
      <c r="D289" s="195" t="s">
        <v>152</v>
      </c>
      <c r="E289" s="196" t="s">
        <v>798</v>
      </c>
      <c r="F289" s="197" t="s">
        <v>799</v>
      </c>
      <c r="G289" s="198" t="s">
        <v>170</v>
      </c>
      <c r="H289" s="199">
        <v>100</v>
      </c>
      <c r="I289" s="200"/>
      <c r="J289" s="201">
        <f>ROUND(I289*H289,2)</f>
        <v>0</v>
      </c>
      <c r="K289" s="197" t="s">
        <v>156</v>
      </c>
      <c r="L289" s="42"/>
      <c r="M289" s="202" t="s">
        <v>19</v>
      </c>
      <c r="N289" s="203" t="s">
        <v>46</v>
      </c>
      <c r="O289" s="82"/>
      <c r="P289" s="204">
        <f>O289*H289</f>
        <v>0</v>
      </c>
      <c r="Q289" s="204">
        <v>0</v>
      </c>
      <c r="R289" s="204">
        <f>Q289*H289</f>
        <v>0</v>
      </c>
      <c r="S289" s="204">
        <v>0.00198</v>
      </c>
      <c r="T289" s="205">
        <f>S289*H289</f>
        <v>0.19800000000000001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157</v>
      </c>
      <c r="AT289" s="206" t="s">
        <v>152</v>
      </c>
      <c r="AU289" s="206" t="s">
        <v>158</v>
      </c>
      <c r="AY289" s="15" t="s">
        <v>150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5" t="s">
        <v>80</v>
      </c>
      <c r="BK289" s="207">
        <f>ROUND(I289*H289,2)</f>
        <v>0</v>
      </c>
      <c r="BL289" s="15" t="s">
        <v>157</v>
      </c>
      <c r="BM289" s="206" t="s">
        <v>800</v>
      </c>
    </row>
    <row r="290" s="2" customFormat="1" ht="14.4" customHeight="1">
      <c r="A290" s="36"/>
      <c r="B290" s="37"/>
      <c r="C290" s="195" t="s">
        <v>801</v>
      </c>
      <c r="D290" s="195" t="s">
        <v>152</v>
      </c>
      <c r="E290" s="196" t="s">
        <v>802</v>
      </c>
      <c r="F290" s="197" t="s">
        <v>803</v>
      </c>
      <c r="G290" s="198" t="s">
        <v>170</v>
      </c>
      <c r="H290" s="199">
        <v>80</v>
      </c>
      <c r="I290" s="200"/>
      <c r="J290" s="201">
        <f>ROUND(I290*H290,2)</f>
        <v>0</v>
      </c>
      <c r="K290" s="197" t="s">
        <v>156</v>
      </c>
      <c r="L290" s="42"/>
      <c r="M290" s="202" t="s">
        <v>19</v>
      </c>
      <c r="N290" s="203" t="s">
        <v>46</v>
      </c>
      <c r="O290" s="82"/>
      <c r="P290" s="204">
        <f>O290*H290</f>
        <v>0</v>
      </c>
      <c r="Q290" s="204">
        <v>0</v>
      </c>
      <c r="R290" s="204">
        <f>Q290*H290</f>
        <v>0</v>
      </c>
      <c r="S290" s="204">
        <v>0.0092499999999999995</v>
      </c>
      <c r="T290" s="205">
        <f>S290*H290</f>
        <v>0.73999999999999999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157</v>
      </c>
      <c r="AT290" s="206" t="s">
        <v>152</v>
      </c>
      <c r="AU290" s="206" t="s">
        <v>158</v>
      </c>
      <c r="AY290" s="15" t="s">
        <v>150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5" t="s">
        <v>80</v>
      </c>
      <c r="BK290" s="207">
        <f>ROUND(I290*H290,2)</f>
        <v>0</v>
      </c>
      <c r="BL290" s="15" t="s">
        <v>157</v>
      </c>
      <c r="BM290" s="206" t="s">
        <v>804</v>
      </c>
    </row>
    <row r="291" s="2" customFormat="1" ht="24.15" customHeight="1">
      <c r="A291" s="36"/>
      <c r="B291" s="37"/>
      <c r="C291" s="195" t="s">
        <v>805</v>
      </c>
      <c r="D291" s="195" t="s">
        <v>152</v>
      </c>
      <c r="E291" s="196" t="s">
        <v>806</v>
      </c>
      <c r="F291" s="197" t="s">
        <v>807</v>
      </c>
      <c r="G291" s="198" t="s">
        <v>155</v>
      </c>
      <c r="H291" s="199">
        <v>2</v>
      </c>
      <c r="I291" s="200"/>
      <c r="J291" s="201">
        <f>ROUND(I291*H291,2)</f>
        <v>0</v>
      </c>
      <c r="K291" s="197" t="s">
        <v>156</v>
      </c>
      <c r="L291" s="42"/>
      <c r="M291" s="202" t="s">
        <v>19</v>
      </c>
      <c r="N291" s="203" t="s">
        <v>46</v>
      </c>
      <c r="O291" s="82"/>
      <c r="P291" s="204">
        <f>O291*H291</f>
        <v>0</v>
      </c>
      <c r="Q291" s="204">
        <v>0</v>
      </c>
      <c r="R291" s="204">
        <f>Q291*H291</f>
        <v>0</v>
      </c>
      <c r="S291" s="204">
        <v>0.058999999999999997</v>
      </c>
      <c r="T291" s="205">
        <f>S291*H291</f>
        <v>0.11799999999999999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6" t="s">
        <v>157</v>
      </c>
      <c r="AT291" s="206" t="s">
        <v>152</v>
      </c>
      <c r="AU291" s="206" t="s">
        <v>158</v>
      </c>
      <c r="AY291" s="15" t="s">
        <v>150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5" t="s">
        <v>80</v>
      </c>
      <c r="BK291" s="207">
        <f>ROUND(I291*H291,2)</f>
        <v>0</v>
      </c>
      <c r="BL291" s="15" t="s">
        <v>157</v>
      </c>
      <c r="BM291" s="206" t="s">
        <v>808</v>
      </c>
    </row>
    <row r="292" s="2" customFormat="1" ht="24.15" customHeight="1">
      <c r="A292" s="36"/>
      <c r="B292" s="37"/>
      <c r="C292" s="195" t="s">
        <v>809</v>
      </c>
      <c r="D292" s="195" t="s">
        <v>152</v>
      </c>
      <c r="E292" s="196" t="s">
        <v>810</v>
      </c>
      <c r="F292" s="197" t="s">
        <v>811</v>
      </c>
      <c r="G292" s="198" t="s">
        <v>155</v>
      </c>
      <c r="H292" s="199">
        <v>0.90000000000000002</v>
      </c>
      <c r="I292" s="200"/>
      <c r="J292" s="201">
        <f>ROUND(I292*H292,2)</f>
        <v>0</v>
      </c>
      <c r="K292" s="197" t="s">
        <v>156</v>
      </c>
      <c r="L292" s="42"/>
      <c r="M292" s="202" t="s">
        <v>19</v>
      </c>
      <c r="N292" s="203" t="s">
        <v>46</v>
      </c>
      <c r="O292" s="82"/>
      <c r="P292" s="204">
        <f>O292*H292</f>
        <v>0</v>
      </c>
      <c r="Q292" s="204">
        <v>0</v>
      </c>
      <c r="R292" s="204">
        <f>Q292*H292</f>
        <v>0</v>
      </c>
      <c r="S292" s="204">
        <v>0.074999999999999997</v>
      </c>
      <c r="T292" s="205">
        <f>S292*H292</f>
        <v>0.067500000000000004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6" t="s">
        <v>157</v>
      </c>
      <c r="AT292" s="206" t="s">
        <v>152</v>
      </c>
      <c r="AU292" s="206" t="s">
        <v>158</v>
      </c>
      <c r="AY292" s="15" t="s">
        <v>150</v>
      </c>
      <c r="BE292" s="207">
        <f>IF(N292="základní",J292,0)</f>
        <v>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5" t="s">
        <v>80</v>
      </c>
      <c r="BK292" s="207">
        <f>ROUND(I292*H292,2)</f>
        <v>0</v>
      </c>
      <c r="BL292" s="15" t="s">
        <v>157</v>
      </c>
      <c r="BM292" s="206" t="s">
        <v>812</v>
      </c>
    </row>
    <row r="293" s="2" customFormat="1" ht="24.15" customHeight="1">
      <c r="A293" s="36"/>
      <c r="B293" s="37"/>
      <c r="C293" s="195" t="s">
        <v>813</v>
      </c>
      <c r="D293" s="195" t="s">
        <v>152</v>
      </c>
      <c r="E293" s="196" t="s">
        <v>814</v>
      </c>
      <c r="F293" s="197" t="s">
        <v>815</v>
      </c>
      <c r="G293" s="198" t="s">
        <v>155</v>
      </c>
      <c r="H293" s="199">
        <v>10.800000000000001</v>
      </c>
      <c r="I293" s="200"/>
      <c r="J293" s="201">
        <f>ROUND(I293*H293,2)</f>
        <v>0</v>
      </c>
      <c r="K293" s="197" t="s">
        <v>156</v>
      </c>
      <c r="L293" s="42"/>
      <c r="M293" s="202" t="s">
        <v>19</v>
      </c>
      <c r="N293" s="203" t="s">
        <v>46</v>
      </c>
      <c r="O293" s="82"/>
      <c r="P293" s="204">
        <f>O293*H293</f>
        <v>0</v>
      </c>
      <c r="Q293" s="204">
        <v>0</v>
      </c>
      <c r="R293" s="204">
        <f>Q293*H293</f>
        <v>0</v>
      </c>
      <c r="S293" s="204">
        <v>0.062</v>
      </c>
      <c r="T293" s="205">
        <f>S293*H293</f>
        <v>0.66960000000000008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157</v>
      </c>
      <c r="AT293" s="206" t="s">
        <v>152</v>
      </c>
      <c r="AU293" s="206" t="s">
        <v>158</v>
      </c>
      <c r="AY293" s="15" t="s">
        <v>150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5" t="s">
        <v>80</v>
      </c>
      <c r="BK293" s="207">
        <f>ROUND(I293*H293,2)</f>
        <v>0</v>
      </c>
      <c r="BL293" s="15" t="s">
        <v>157</v>
      </c>
      <c r="BM293" s="206" t="s">
        <v>816</v>
      </c>
    </row>
    <row r="294" s="2" customFormat="1" ht="24.15" customHeight="1">
      <c r="A294" s="36"/>
      <c r="B294" s="37"/>
      <c r="C294" s="195" t="s">
        <v>817</v>
      </c>
      <c r="D294" s="195" t="s">
        <v>152</v>
      </c>
      <c r="E294" s="196" t="s">
        <v>818</v>
      </c>
      <c r="F294" s="197" t="s">
        <v>819</v>
      </c>
      <c r="G294" s="198" t="s">
        <v>155</v>
      </c>
      <c r="H294" s="199">
        <v>13.65</v>
      </c>
      <c r="I294" s="200"/>
      <c r="J294" s="201">
        <f>ROUND(I294*H294,2)</f>
        <v>0</v>
      </c>
      <c r="K294" s="197" t="s">
        <v>156</v>
      </c>
      <c r="L294" s="42"/>
      <c r="M294" s="202" t="s">
        <v>19</v>
      </c>
      <c r="N294" s="203" t="s">
        <v>46</v>
      </c>
      <c r="O294" s="82"/>
      <c r="P294" s="204">
        <f>O294*H294</f>
        <v>0</v>
      </c>
      <c r="Q294" s="204">
        <v>0</v>
      </c>
      <c r="R294" s="204">
        <f>Q294*H294</f>
        <v>0</v>
      </c>
      <c r="S294" s="204">
        <v>0.034000000000000002</v>
      </c>
      <c r="T294" s="205">
        <f>S294*H294</f>
        <v>0.46410000000000007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157</v>
      </c>
      <c r="AT294" s="206" t="s">
        <v>152</v>
      </c>
      <c r="AU294" s="206" t="s">
        <v>158</v>
      </c>
      <c r="AY294" s="15" t="s">
        <v>150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5" t="s">
        <v>80</v>
      </c>
      <c r="BK294" s="207">
        <f>ROUND(I294*H294,2)</f>
        <v>0</v>
      </c>
      <c r="BL294" s="15" t="s">
        <v>157</v>
      </c>
      <c r="BM294" s="206" t="s">
        <v>820</v>
      </c>
    </row>
    <row r="295" s="2" customFormat="1" ht="24.15" customHeight="1">
      <c r="A295" s="36"/>
      <c r="B295" s="37"/>
      <c r="C295" s="195" t="s">
        <v>821</v>
      </c>
      <c r="D295" s="195" t="s">
        <v>152</v>
      </c>
      <c r="E295" s="196" t="s">
        <v>822</v>
      </c>
      <c r="F295" s="197" t="s">
        <v>823</v>
      </c>
      <c r="G295" s="198" t="s">
        <v>155</v>
      </c>
      <c r="H295" s="199">
        <v>1</v>
      </c>
      <c r="I295" s="200"/>
      <c r="J295" s="201">
        <f>ROUND(I295*H295,2)</f>
        <v>0</v>
      </c>
      <c r="K295" s="197" t="s">
        <v>156</v>
      </c>
      <c r="L295" s="42"/>
      <c r="M295" s="202" t="s">
        <v>19</v>
      </c>
      <c r="N295" s="203" t="s">
        <v>46</v>
      </c>
      <c r="O295" s="82"/>
      <c r="P295" s="204">
        <f>O295*H295</f>
        <v>0</v>
      </c>
      <c r="Q295" s="204">
        <v>0</v>
      </c>
      <c r="R295" s="204">
        <f>Q295*H295</f>
        <v>0</v>
      </c>
      <c r="S295" s="204">
        <v>0.075999999999999998</v>
      </c>
      <c r="T295" s="205">
        <f>S295*H295</f>
        <v>0.075999999999999998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6" t="s">
        <v>157</v>
      </c>
      <c r="AT295" s="206" t="s">
        <v>152</v>
      </c>
      <c r="AU295" s="206" t="s">
        <v>158</v>
      </c>
      <c r="AY295" s="15" t="s">
        <v>150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5" t="s">
        <v>80</v>
      </c>
      <c r="BK295" s="207">
        <f>ROUND(I295*H295,2)</f>
        <v>0</v>
      </c>
      <c r="BL295" s="15" t="s">
        <v>157</v>
      </c>
      <c r="BM295" s="206" t="s">
        <v>824</v>
      </c>
    </row>
    <row r="296" s="2" customFormat="1" ht="24.15" customHeight="1">
      <c r="A296" s="36"/>
      <c r="B296" s="37"/>
      <c r="C296" s="195" t="s">
        <v>825</v>
      </c>
      <c r="D296" s="195" t="s">
        <v>152</v>
      </c>
      <c r="E296" s="196" t="s">
        <v>826</v>
      </c>
      <c r="F296" s="197" t="s">
        <v>827</v>
      </c>
      <c r="G296" s="198" t="s">
        <v>166</v>
      </c>
      <c r="H296" s="199">
        <v>6</v>
      </c>
      <c r="I296" s="200"/>
      <c r="J296" s="201">
        <f>ROUND(I296*H296,2)</f>
        <v>0</v>
      </c>
      <c r="K296" s="197" t="s">
        <v>156</v>
      </c>
      <c r="L296" s="42"/>
      <c r="M296" s="202" t="s">
        <v>19</v>
      </c>
      <c r="N296" s="203" t="s">
        <v>46</v>
      </c>
      <c r="O296" s="82"/>
      <c r="P296" s="204">
        <f>O296*H296</f>
        <v>0</v>
      </c>
      <c r="Q296" s="204">
        <v>0</v>
      </c>
      <c r="R296" s="204">
        <f>Q296*H296</f>
        <v>0</v>
      </c>
      <c r="S296" s="204">
        <v>0.031</v>
      </c>
      <c r="T296" s="205">
        <f>S296*H296</f>
        <v>0.186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6" t="s">
        <v>157</v>
      </c>
      <c r="AT296" s="206" t="s">
        <v>152</v>
      </c>
      <c r="AU296" s="206" t="s">
        <v>158</v>
      </c>
      <c r="AY296" s="15" t="s">
        <v>150</v>
      </c>
      <c r="BE296" s="207">
        <f>IF(N296="základní",J296,0)</f>
        <v>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5" t="s">
        <v>80</v>
      </c>
      <c r="BK296" s="207">
        <f>ROUND(I296*H296,2)</f>
        <v>0</v>
      </c>
      <c r="BL296" s="15" t="s">
        <v>157</v>
      </c>
      <c r="BM296" s="206" t="s">
        <v>828</v>
      </c>
    </row>
    <row r="297" s="2" customFormat="1" ht="14.4" customHeight="1">
      <c r="A297" s="36"/>
      <c r="B297" s="37"/>
      <c r="C297" s="195" t="s">
        <v>829</v>
      </c>
      <c r="D297" s="195" t="s">
        <v>152</v>
      </c>
      <c r="E297" s="196" t="s">
        <v>830</v>
      </c>
      <c r="F297" s="197" t="s">
        <v>831</v>
      </c>
      <c r="G297" s="198" t="s">
        <v>155</v>
      </c>
      <c r="H297" s="199">
        <v>126</v>
      </c>
      <c r="I297" s="200"/>
      <c r="J297" s="201">
        <f>ROUND(I297*H297,2)</f>
        <v>0</v>
      </c>
      <c r="K297" s="197" t="s">
        <v>156</v>
      </c>
      <c r="L297" s="42"/>
      <c r="M297" s="202" t="s">
        <v>19</v>
      </c>
      <c r="N297" s="203" t="s">
        <v>46</v>
      </c>
      <c r="O297" s="82"/>
      <c r="P297" s="204">
        <f>O297*H297</f>
        <v>0</v>
      </c>
      <c r="Q297" s="204">
        <v>0</v>
      </c>
      <c r="R297" s="204">
        <f>Q297*H297</f>
        <v>0</v>
      </c>
      <c r="S297" s="204">
        <v>0.01</v>
      </c>
      <c r="T297" s="205">
        <f>S297*H297</f>
        <v>1.26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157</v>
      </c>
      <c r="AT297" s="206" t="s">
        <v>152</v>
      </c>
      <c r="AU297" s="206" t="s">
        <v>158</v>
      </c>
      <c r="AY297" s="15" t="s">
        <v>150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5" t="s">
        <v>80</v>
      </c>
      <c r="BK297" s="207">
        <f>ROUND(I297*H297,2)</f>
        <v>0</v>
      </c>
      <c r="BL297" s="15" t="s">
        <v>157</v>
      </c>
      <c r="BM297" s="206" t="s">
        <v>832</v>
      </c>
    </row>
    <row r="298" s="2" customFormat="1" ht="24.15" customHeight="1">
      <c r="A298" s="36"/>
      <c r="B298" s="37"/>
      <c r="C298" s="195" t="s">
        <v>833</v>
      </c>
      <c r="D298" s="195" t="s">
        <v>152</v>
      </c>
      <c r="E298" s="196" t="s">
        <v>834</v>
      </c>
      <c r="F298" s="197" t="s">
        <v>835</v>
      </c>
      <c r="G298" s="198" t="s">
        <v>155</v>
      </c>
      <c r="H298" s="199">
        <v>156.40000000000001</v>
      </c>
      <c r="I298" s="200"/>
      <c r="J298" s="201">
        <f>ROUND(I298*H298,2)</f>
        <v>0</v>
      </c>
      <c r="K298" s="197" t="s">
        <v>156</v>
      </c>
      <c r="L298" s="42"/>
      <c r="M298" s="202" t="s">
        <v>19</v>
      </c>
      <c r="N298" s="203" t="s">
        <v>46</v>
      </c>
      <c r="O298" s="82"/>
      <c r="P298" s="204">
        <f>O298*H298</f>
        <v>0</v>
      </c>
      <c r="Q298" s="204">
        <v>0</v>
      </c>
      <c r="R298" s="204">
        <f>Q298*H298</f>
        <v>0</v>
      </c>
      <c r="S298" s="204">
        <v>0.01</v>
      </c>
      <c r="T298" s="205">
        <f>S298*H298</f>
        <v>1.5640000000000001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157</v>
      </c>
      <c r="AT298" s="206" t="s">
        <v>152</v>
      </c>
      <c r="AU298" s="206" t="s">
        <v>158</v>
      </c>
      <c r="AY298" s="15" t="s">
        <v>150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5" t="s">
        <v>80</v>
      </c>
      <c r="BK298" s="207">
        <f>ROUND(I298*H298,2)</f>
        <v>0</v>
      </c>
      <c r="BL298" s="15" t="s">
        <v>157</v>
      </c>
      <c r="BM298" s="206" t="s">
        <v>836</v>
      </c>
    </row>
    <row r="299" s="2" customFormat="1" ht="24.15" customHeight="1">
      <c r="A299" s="36"/>
      <c r="B299" s="37"/>
      <c r="C299" s="195" t="s">
        <v>837</v>
      </c>
      <c r="D299" s="195" t="s">
        <v>152</v>
      </c>
      <c r="E299" s="196" t="s">
        <v>838</v>
      </c>
      <c r="F299" s="197" t="s">
        <v>839</v>
      </c>
      <c r="G299" s="198" t="s">
        <v>155</v>
      </c>
      <c r="H299" s="199">
        <v>89</v>
      </c>
      <c r="I299" s="200"/>
      <c r="J299" s="201">
        <f>ROUND(I299*H299,2)</f>
        <v>0</v>
      </c>
      <c r="K299" s="197" t="s">
        <v>156</v>
      </c>
      <c r="L299" s="42"/>
      <c r="M299" s="202" t="s">
        <v>19</v>
      </c>
      <c r="N299" s="203" t="s">
        <v>46</v>
      </c>
      <c r="O299" s="82"/>
      <c r="P299" s="204">
        <f>O299*H299</f>
        <v>0</v>
      </c>
      <c r="Q299" s="204">
        <v>0</v>
      </c>
      <c r="R299" s="204">
        <f>Q299*H299</f>
        <v>0</v>
      </c>
      <c r="S299" s="204">
        <v>0.016</v>
      </c>
      <c r="T299" s="205">
        <f>S299*H299</f>
        <v>1.4239999999999999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6" t="s">
        <v>157</v>
      </c>
      <c r="AT299" s="206" t="s">
        <v>152</v>
      </c>
      <c r="AU299" s="206" t="s">
        <v>158</v>
      </c>
      <c r="AY299" s="15" t="s">
        <v>150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5" t="s">
        <v>80</v>
      </c>
      <c r="BK299" s="207">
        <f>ROUND(I299*H299,2)</f>
        <v>0</v>
      </c>
      <c r="BL299" s="15" t="s">
        <v>157</v>
      </c>
      <c r="BM299" s="206" t="s">
        <v>840</v>
      </c>
    </row>
    <row r="300" s="2" customFormat="1" ht="24.15" customHeight="1">
      <c r="A300" s="36"/>
      <c r="B300" s="37"/>
      <c r="C300" s="195" t="s">
        <v>841</v>
      </c>
      <c r="D300" s="195" t="s">
        <v>152</v>
      </c>
      <c r="E300" s="196" t="s">
        <v>842</v>
      </c>
      <c r="F300" s="197" t="s">
        <v>843</v>
      </c>
      <c r="G300" s="198" t="s">
        <v>155</v>
      </c>
      <c r="H300" s="199">
        <v>500</v>
      </c>
      <c r="I300" s="200"/>
      <c r="J300" s="201">
        <f>ROUND(I300*H300,2)</f>
        <v>0</v>
      </c>
      <c r="K300" s="197" t="s">
        <v>156</v>
      </c>
      <c r="L300" s="42"/>
      <c r="M300" s="202" t="s">
        <v>19</v>
      </c>
      <c r="N300" s="203" t="s">
        <v>46</v>
      </c>
      <c r="O300" s="82"/>
      <c r="P300" s="204">
        <f>O300*H300</f>
        <v>0</v>
      </c>
      <c r="Q300" s="204">
        <v>0</v>
      </c>
      <c r="R300" s="204">
        <f>Q300*H300</f>
        <v>0</v>
      </c>
      <c r="S300" s="204">
        <v>0.029000000000000001</v>
      </c>
      <c r="T300" s="205">
        <f>S300*H300</f>
        <v>14.5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6" t="s">
        <v>157</v>
      </c>
      <c r="AT300" s="206" t="s">
        <v>152</v>
      </c>
      <c r="AU300" s="206" t="s">
        <v>158</v>
      </c>
      <c r="AY300" s="15" t="s">
        <v>150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5" t="s">
        <v>80</v>
      </c>
      <c r="BK300" s="207">
        <f>ROUND(I300*H300,2)</f>
        <v>0</v>
      </c>
      <c r="BL300" s="15" t="s">
        <v>157</v>
      </c>
      <c r="BM300" s="206" t="s">
        <v>844</v>
      </c>
    </row>
    <row r="301" s="2" customFormat="1" ht="24.15" customHeight="1">
      <c r="A301" s="36"/>
      <c r="B301" s="37"/>
      <c r="C301" s="195" t="s">
        <v>845</v>
      </c>
      <c r="D301" s="195" t="s">
        <v>152</v>
      </c>
      <c r="E301" s="196" t="s">
        <v>846</v>
      </c>
      <c r="F301" s="197" t="s">
        <v>847</v>
      </c>
      <c r="G301" s="198" t="s">
        <v>155</v>
      </c>
      <c r="H301" s="199">
        <v>58.575000000000003</v>
      </c>
      <c r="I301" s="200"/>
      <c r="J301" s="201">
        <f>ROUND(I301*H301,2)</f>
        <v>0</v>
      </c>
      <c r="K301" s="197" t="s">
        <v>156</v>
      </c>
      <c r="L301" s="42"/>
      <c r="M301" s="202" t="s">
        <v>19</v>
      </c>
      <c r="N301" s="203" t="s">
        <v>46</v>
      </c>
      <c r="O301" s="82"/>
      <c r="P301" s="204">
        <f>O301*H301</f>
        <v>0</v>
      </c>
      <c r="Q301" s="204">
        <v>0</v>
      </c>
      <c r="R301" s="204">
        <f>Q301*H301</f>
        <v>0</v>
      </c>
      <c r="S301" s="204">
        <v>0.058999999999999997</v>
      </c>
      <c r="T301" s="205">
        <f>S301*H301</f>
        <v>3.4559250000000001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6" t="s">
        <v>157</v>
      </c>
      <c r="AT301" s="206" t="s">
        <v>152</v>
      </c>
      <c r="AU301" s="206" t="s">
        <v>158</v>
      </c>
      <c r="AY301" s="15" t="s">
        <v>150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5" t="s">
        <v>80</v>
      </c>
      <c r="BK301" s="207">
        <f>ROUND(I301*H301,2)</f>
        <v>0</v>
      </c>
      <c r="BL301" s="15" t="s">
        <v>157</v>
      </c>
      <c r="BM301" s="206" t="s">
        <v>848</v>
      </c>
    </row>
    <row r="302" s="2" customFormat="1" ht="24.15" customHeight="1">
      <c r="A302" s="36"/>
      <c r="B302" s="37"/>
      <c r="C302" s="195" t="s">
        <v>849</v>
      </c>
      <c r="D302" s="195" t="s">
        <v>152</v>
      </c>
      <c r="E302" s="196" t="s">
        <v>850</v>
      </c>
      <c r="F302" s="197" t="s">
        <v>851</v>
      </c>
      <c r="G302" s="198" t="s">
        <v>155</v>
      </c>
      <c r="H302" s="199">
        <v>47.780000000000001</v>
      </c>
      <c r="I302" s="200"/>
      <c r="J302" s="201">
        <f>ROUND(I302*H302,2)</f>
        <v>0</v>
      </c>
      <c r="K302" s="197" t="s">
        <v>156</v>
      </c>
      <c r="L302" s="42"/>
      <c r="M302" s="202" t="s">
        <v>19</v>
      </c>
      <c r="N302" s="203" t="s">
        <v>46</v>
      </c>
      <c r="O302" s="82"/>
      <c r="P302" s="204">
        <f>O302*H302</f>
        <v>0</v>
      </c>
      <c r="Q302" s="204">
        <v>0</v>
      </c>
      <c r="R302" s="204">
        <f>Q302*H302</f>
        <v>0</v>
      </c>
      <c r="S302" s="204">
        <v>0.068000000000000005</v>
      </c>
      <c r="T302" s="205">
        <f>S302*H302</f>
        <v>3.2490400000000004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157</v>
      </c>
      <c r="AT302" s="206" t="s">
        <v>152</v>
      </c>
      <c r="AU302" s="206" t="s">
        <v>158</v>
      </c>
      <c r="AY302" s="15" t="s">
        <v>150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5" t="s">
        <v>80</v>
      </c>
      <c r="BK302" s="207">
        <f>ROUND(I302*H302,2)</f>
        <v>0</v>
      </c>
      <c r="BL302" s="15" t="s">
        <v>157</v>
      </c>
      <c r="BM302" s="206" t="s">
        <v>852</v>
      </c>
    </row>
    <row r="303" s="2" customFormat="1" ht="24.15" customHeight="1">
      <c r="A303" s="36"/>
      <c r="B303" s="37"/>
      <c r="C303" s="195" t="s">
        <v>853</v>
      </c>
      <c r="D303" s="195" t="s">
        <v>152</v>
      </c>
      <c r="E303" s="196" t="s">
        <v>854</v>
      </c>
      <c r="F303" s="197" t="s">
        <v>855</v>
      </c>
      <c r="G303" s="198" t="s">
        <v>155</v>
      </c>
      <c r="H303" s="199">
        <v>19.420000000000002</v>
      </c>
      <c r="I303" s="200"/>
      <c r="J303" s="201">
        <f>ROUND(I303*H303,2)</f>
        <v>0</v>
      </c>
      <c r="K303" s="197" t="s">
        <v>156</v>
      </c>
      <c r="L303" s="42"/>
      <c r="M303" s="202" t="s">
        <v>19</v>
      </c>
      <c r="N303" s="203" t="s">
        <v>46</v>
      </c>
      <c r="O303" s="82"/>
      <c r="P303" s="204">
        <f>O303*H303</f>
        <v>0</v>
      </c>
      <c r="Q303" s="204">
        <v>0</v>
      </c>
      <c r="R303" s="204">
        <f>Q303*H303</f>
        <v>0</v>
      </c>
      <c r="S303" s="204">
        <v>0.088999999999999996</v>
      </c>
      <c r="T303" s="205">
        <f>S303*H303</f>
        <v>1.72838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6" t="s">
        <v>157</v>
      </c>
      <c r="AT303" s="206" t="s">
        <v>152</v>
      </c>
      <c r="AU303" s="206" t="s">
        <v>158</v>
      </c>
      <c r="AY303" s="15" t="s">
        <v>150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5" t="s">
        <v>80</v>
      </c>
      <c r="BK303" s="207">
        <f>ROUND(I303*H303,2)</f>
        <v>0</v>
      </c>
      <c r="BL303" s="15" t="s">
        <v>157</v>
      </c>
      <c r="BM303" s="206" t="s">
        <v>856</v>
      </c>
    </row>
    <row r="304" s="2" customFormat="1" ht="14.4" customHeight="1">
      <c r="A304" s="36"/>
      <c r="B304" s="37"/>
      <c r="C304" s="195" t="s">
        <v>857</v>
      </c>
      <c r="D304" s="195" t="s">
        <v>152</v>
      </c>
      <c r="E304" s="196" t="s">
        <v>858</v>
      </c>
      <c r="F304" s="197" t="s">
        <v>859</v>
      </c>
      <c r="G304" s="198" t="s">
        <v>155</v>
      </c>
      <c r="H304" s="199">
        <v>136</v>
      </c>
      <c r="I304" s="200"/>
      <c r="J304" s="201">
        <f>ROUND(I304*H304,2)</f>
        <v>0</v>
      </c>
      <c r="K304" s="197" t="s">
        <v>156</v>
      </c>
      <c r="L304" s="42"/>
      <c r="M304" s="202" t="s">
        <v>19</v>
      </c>
      <c r="N304" s="203" t="s">
        <v>46</v>
      </c>
      <c r="O304" s="82"/>
      <c r="P304" s="204">
        <f>O304*H304</f>
        <v>0</v>
      </c>
      <c r="Q304" s="204">
        <v>0.02324</v>
      </c>
      <c r="R304" s="204">
        <f>Q304*H304</f>
        <v>3.1606399999999999</v>
      </c>
      <c r="S304" s="204">
        <v>0</v>
      </c>
      <c r="T304" s="20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157</v>
      </c>
      <c r="AT304" s="206" t="s">
        <v>152</v>
      </c>
      <c r="AU304" s="206" t="s">
        <v>158</v>
      </c>
      <c r="AY304" s="15" t="s">
        <v>150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5" t="s">
        <v>80</v>
      </c>
      <c r="BK304" s="207">
        <f>ROUND(I304*H304,2)</f>
        <v>0</v>
      </c>
      <c r="BL304" s="15" t="s">
        <v>157</v>
      </c>
      <c r="BM304" s="206" t="s">
        <v>860</v>
      </c>
    </row>
    <row r="305" s="12" customFormat="1" ht="20.88" customHeight="1">
      <c r="A305" s="12"/>
      <c r="B305" s="179"/>
      <c r="C305" s="180"/>
      <c r="D305" s="181" t="s">
        <v>74</v>
      </c>
      <c r="E305" s="193" t="s">
        <v>544</v>
      </c>
      <c r="F305" s="193" t="s">
        <v>861</v>
      </c>
      <c r="G305" s="180"/>
      <c r="H305" s="180"/>
      <c r="I305" s="183"/>
      <c r="J305" s="194">
        <f>BK305</f>
        <v>0</v>
      </c>
      <c r="K305" s="180"/>
      <c r="L305" s="185"/>
      <c r="M305" s="186"/>
      <c r="N305" s="187"/>
      <c r="O305" s="187"/>
      <c r="P305" s="188">
        <f>SUM(P306:P308)</f>
        <v>0</v>
      </c>
      <c r="Q305" s="187"/>
      <c r="R305" s="188">
        <f>SUM(R306:R308)</f>
        <v>0</v>
      </c>
      <c r="S305" s="187"/>
      <c r="T305" s="189">
        <f>SUM(T306:T308)</f>
        <v>0.15283000000000002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0" t="s">
        <v>80</v>
      </c>
      <c r="AT305" s="191" t="s">
        <v>74</v>
      </c>
      <c r="AU305" s="191" t="s">
        <v>158</v>
      </c>
      <c r="AY305" s="190" t="s">
        <v>150</v>
      </c>
      <c r="BK305" s="192">
        <f>SUM(BK306:BK308)</f>
        <v>0</v>
      </c>
    </row>
    <row r="306" s="2" customFormat="1" ht="14.4" customHeight="1">
      <c r="A306" s="36"/>
      <c r="B306" s="37"/>
      <c r="C306" s="195" t="s">
        <v>862</v>
      </c>
      <c r="D306" s="195" t="s">
        <v>152</v>
      </c>
      <c r="E306" s="196" t="s">
        <v>863</v>
      </c>
      <c r="F306" s="197" t="s">
        <v>864</v>
      </c>
      <c r="G306" s="198" t="s">
        <v>865</v>
      </c>
      <c r="H306" s="199">
        <v>80</v>
      </c>
      <c r="I306" s="200"/>
      <c r="J306" s="201">
        <f>ROUND(I306*H306,2)</f>
        <v>0</v>
      </c>
      <c r="K306" s="197" t="s">
        <v>156</v>
      </c>
      <c r="L306" s="42"/>
      <c r="M306" s="202" t="s">
        <v>19</v>
      </c>
      <c r="N306" s="203" t="s">
        <v>46</v>
      </c>
      <c r="O306" s="82"/>
      <c r="P306" s="204">
        <f>O306*H306</f>
        <v>0</v>
      </c>
      <c r="Q306" s="204">
        <v>0</v>
      </c>
      <c r="R306" s="204">
        <f>Q306*H306</f>
        <v>0</v>
      </c>
      <c r="S306" s="204">
        <v>0.001</v>
      </c>
      <c r="T306" s="205">
        <f>S306*H306</f>
        <v>0.080000000000000002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217</v>
      </c>
      <c r="AT306" s="206" t="s">
        <v>152</v>
      </c>
      <c r="AU306" s="206" t="s">
        <v>163</v>
      </c>
      <c r="AY306" s="15" t="s">
        <v>150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5" t="s">
        <v>80</v>
      </c>
      <c r="BK306" s="207">
        <f>ROUND(I306*H306,2)</f>
        <v>0</v>
      </c>
      <c r="BL306" s="15" t="s">
        <v>217</v>
      </c>
      <c r="BM306" s="206" t="s">
        <v>866</v>
      </c>
    </row>
    <row r="307" s="2" customFormat="1" ht="14.4" customHeight="1">
      <c r="A307" s="36"/>
      <c r="B307" s="37"/>
      <c r="C307" s="195" t="s">
        <v>867</v>
      </c>
      <c r="D307" s="195" t="s">
        <v>152</v>
      </c>
      <c r="E307" s="196" t="s">
        <v>868</v>
      </c>
      <c r="F307" s="197" t="s">
        <v>869</v>
      </c>
      <c r="G307" s="198" t="s">
        <v>155</v>
      </c>
      <c r="H307" s="199">
        <v>25.219999999999999</v>
      </c>
      <c r="I307" s="200"/>
      <c r="J307" s="201">
        <f>ROUND(I307*H307,2)</f>
        <v>0</v>
      </c>
      <c r="K307" s="197" t="s">
        <v>156</v>
      </c>
      <c r="L307" s="42"/>
      <c r="M307" s="202" t="s">
        <v>19</v>
      </c>
      <c r="N307" s="203" t="s">
        <v>46</v>
      </c>
      <c r="O307" s="82"/>
      <c r="P307" s="204">
        <f>O307*H307</f>
        <v>0</v>
      </c>
      <c r="Q307" s="204">
        <v>0</v>
      </c>
      <c r="R307" s="204">
        <f>Q307*H307</f>
        <v>0</v>
      </c>
      <c r="S307" s="204">
        <v>0.0025000000000000001</v>
      </c>
      <c r="T307" s="205">
        <f>S307*H307</f>
        <v>0.063049999999999995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6" t="s">
        <v>217</v>
      </c>
      <c r="AT307" s="206" t="s">
        <v>152</v>
      </c>
      <c r="AU307" s="206" t="s">
        <v>163</v>
      </c>
      <c r="AY307" s="15" t="s">
        <v>150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5" t="s">
        <v>80</v>
      </c>
      <c r="BK307" s="207">
        <f>ROUND(I307*H307,2)</f>
        <v>0</v>
      </c>
      <c r="BL307" s="15" t="s">
        <v>217</v>
      </c>
      <c r="BM307" s="206" t="s">
        <v>870</v>
      </c>
    </row>
    <row r="308" s="2" customFormat="1" ht="14.4" customHeight="1">
      <c r="A308" s="36"/>
      <c r="B308" s="37"/>
      <c r="C308" s="195" t="s">
        <v>871</v>
      </c>
      <c r="D308" s="195" t="s">
        <v>152</v>
      </c>
      <c r="E308" s="196" t="s">
        <v>872</v>
      </c>
      <c r="F308" s="197" t="s">
        <v>873</v>
      </c>
      <c r="G308" s="198" t="s">
        <v>170</v>
      </c>
      <c r="H308" s="199">
        <v>32.600000000000001</v>
      </c>
      <c r="I308" s="200"/>
      <c r="J308" s="201">
        <f>ROUND(I308*H308,2)</f>
        <v>0</v>
      </c>
      <c r="K308" s="197" t="s">
        <v>156</v>
      </c>
      <c r="L308" s="42"/>
      <c r="M308" s="202" t="s">
        <v>19</v>
      </c>
      <c r="N308" s="203" t="s">
        <v>46</v>
      </c>
      <c r="O308" s="82"/>
      <c r="P308" s="204">
        <f>O308*H308</f>
        <v>0</v>
      </c>
      <c r="Q308" s="204">
        <v>0</v>
      </c>
      <c r="R308" s="204">
        <f>Q308*H308</f>
        <v>0</v>
      </c>
      <c r="S308" s="204">
        <v>0.00029999999999999997</v>
      </c>
      <c r="T308" s="205">
        <f>S308*H308</f>
        <v>0.0097799999999999988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217</v>
      </c>
      <c r="AT308" s="206" t="s">
        <v>152</v>
      </c>
      <c r="AU308" s="206" t="s">
        <v>163</v>
      </c>
      <c r="AY308" s="15" t="s">
        <v>150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5" t="s">
        <v>80</v>
      </c>
      <c r="BK308" s="207">
        <f>ROUND(I308*H308,2)</f>
        <v>0</v>
      </c>
      <c r="BL308" s="15" t="s">
        <v>217</v>
      </c>
      <c r="BM308" s="206" t="s">
        <v>874</v>
      </c>
    </row>
    <row r="309" s="12" customFormat="1" ht="22.8" customHeight="1">
      <c r="A309" s="12"/>
      <c r="B309" s="179"/>
      <c r="C309" s="180"/>
      <c r="D309" s="181" t="s">
        <v>74</v>
      </c>
      <c r="E309" s="193" t="s">
        <v>875</v>
      </c>
      <c r="F309" s="193" t="s">
        <v>876</v>
      </c>
      <c r="G309" s="180"/>
      <c r="H309" s="180"/>
      <c r="I309" s="183"/>
      <c r="J309" s="194">
        <f>BK309</f>
        <v>0</v>
      </c>
      <c r="K309" s="180"/>
      <c r="L309" s="185"/>
      <c r="M309" s="186"/>
      <c r="N309" s="187"/>
      <c r="O309" s="187"/>
      <c r="P309" s="188">
        <f>SUM(P310:P326)</f>
        <v>0</v>
      </c>
      <c r="Q309" s="187"/>
      <c r="R309" s="188">
        <f>SUM(R310:R326)</f>
        <v>0</v>
      </c>
      <c r="S309" s="187"/>
      <c r="T309" s="189">
        <f>SUM(T310:T326)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0" t="s">
        <v>80</v>
      </c>
      <c r="AT309" s="191" t="s">
        <v>74</v>
      </c>
      <c r="AU309" s="191" t="s">
        <v>80</v>
      </c>
      <c r="AY309" s="190" t="s">
        <v>150</v>
      </c>
      <c r="BK309" s="192">
        <f>SUM(BK310:BK326)</f>
        <v>0</v>
      </c>
    </row>
    <row r="310" s="2" customFormat="1" ht="24.15" customHeight="1">
      <c r="A310" s="36"/>
      <c r="B310" s="37"/>
      <c r="C310" s="195" t="s">
        <v>877</v>
      </c>
      <c r="D310" s="195" t="s">
        <v>152</v>
      </c>
      <c r="E310" s="196" t="s">
        <v>878</v>
      </c>
      <c r="F310" s="197" t="s">
        <v>879</v>
      </c>
      <c r="G310" s="198" t="s">
        <v>232</v>
      </c>
      <c r="H310" s="199">
        <v>427.34300000000002</v>
      </c>
      <c r="I310" s="200"/>
      <c r="J310" s="201">
        <f>ROUND(I310*H310,2)</f>
        <v>0</v>
      </c>
      <c r="K310" s="197" t="s">
        <v>156</v>
      </c>
      <c r="L310" s="42"/>
      <c r="M310" s="202" t="s">
        <v>19</v>
      </c>
      <c r="N310" s="203" t="s">
        <v>46</v>
      </c>
      <c r="O310" s="82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157</v>
      </c>
      <c r="AT310" s="206" t="s">
        <v>152</v>
      </c>
      <c r="AU310" s="206" t="s">
        <v>158</v>
      </c>
      <c r="AY310" s="15" t="s">
        <v>150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5" t="s">
        <v>80</v>
      </c>
      <c r="BK310" s="207">
        <f>ROUND(I310*H310,2)</f>
        <v>0</v>
      </c>
      <c r="BL310" s="15" t="s">
        <v>157</v>
      </c>
      <c r="BM310" s="206" t="s">
        <v>880</v>
      </c>
    </row>
    <row r="311" s="2" customFormat="1" ht="14.4" customHeight="1">
      <c r="A311" s="36"/>
      <c r="B311" s="37"/>
      <c r="C311" s="195" t="s">
        <v>881</v>
      </c>
      <c r="D311" s="195" t="s">
        <v>152</v>
      </c>
      <c r="E311" s="196" t="s">
        <v>882</v>
      </c>
      <c r="F311" s="197" t="s">
        <v>883</v>
      </c>
      <c r="G311" s="198" t="s">
        <v>232</v>
      </c>
      <c r="H311" s="199">
        <v>526.85299999999995</v>
      </c>
      <c r="I311" s="200"/>
      <c r="J311" s="201">
        <f>ROUND(I311*H311,2)</f>
        <v>0</v>
      </c>
      <c r="K311" s="197" t="s">
        <v>156</v>
      </c>
      <c r="L311" s="42"/>
      <c r="M311" s="202" t="s">
        <v>19</v>
      </c>
      <c r="N311" s="203" t="s">
        <v>46</v>
      </c>
      <c r="O311" s="82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157</v>
      </c>
      <c r="AT311" s="206" t="s">
        <v>152</v>
      </c>
      <c r="AU311" s="206" t="s">
        <v>158</v>
      </c>
      <c r="AY311" s="15" t="s">
        <v>150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5" t="s">
        <v>80</v>
      </c>
      <c r="BK311" s="207">
        <f>ROUND(I311*H311,2)</f>
        <v>0</v>
      </c>
      <c r="BL311" s="15" t="s">
        <v>157</v>
      </c>
      <c r="BM311" s="206" t="s">
        <v>884</v>
      </c>
    </row>
    <row r="312" s="2" customFormat="1" ht="24.15" customHeight="1">
      <c r="A312" s="36"/>
      <c r="B312" s="37"/>
      <c r="C312" s="195" t="s">
        <v>885</v>
      </c>
      <c r="D312" s="195" t="s">
        <v>152</v>
      </c>
      <c r="E312" s="196" t="s">
        <v>886</v>
      </c>
      <c r="F312" s="197" t="s">
        <v>887</v>
      </c>
      <c r="G312" s="198" t="s">
        <v>232</v>
      </c>
      <c r="H312" s="199">
        <v>1520.002</v>
      </c>
      <c r="I312" s="200"/>
      <c r="J312" s="201">
        <f>ROUND(I312*H312,2)</f>
        <v>0</v>
      </c>
      <c r="K312" s="197" t="s">
        <v>156</v>
      </c>
      <c r="L312" s="42"/>
      <c r="M312" s="202" t="s">
        <v>19</v>
      </c>
      <c r="N312" s="203" t="s">
        <v>46</v>
      </c>
      <c r="O312" s="82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157</v>
      </c>
      <c r="AT312" s="206" t="s">
        <v>152</v>
      </c>
      <c r="AU312" s="206" t="s">
        <v>158</v>
      </c>
      <c r="AY312" s="15" t="s">
        <v>150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5" t="s">
        <v>80</v>
      </c>
      <c r="BK312" s="207">
        <f>ROUND(I312*H312,2)</f>
        <v>0</v>
      </c>
      <c r="BL312" s="15" t="s">
        <v>157</v>
      </c>
      <c r="BM312" s="206" t="s">
        <v>888</v>
      </c>
    </row>
    <row r="313" s="2" customFormat="1" ht="24.15" customHeight="1">
      <c r="A313" s="36"/>
      <c r="B313" s="37"/>
      <c r="C313" s="195" t="s">
        <v>889</v>
      </c>
      <c r="D313" s="195" t="s">
        <v>152</v>
      </c>
      <c r="E313" s="196" t="s">
        <v>890</v>
      </c>
      <c r="F313" s="197" t="s">
        <v>891</v>
      </c>
      <c r="G313" s="198" t="s">
        <v>232</v>
      </c>
      <c r="H313" s="199">
        <v>45.590000000000003</v>
      </c>
      <c r="I313" s="200"/>
      <c r="J313" s="201">
        <f>ROUND(I313*H313,2)</f>
        <v>0</v>
      </c>
      <c r="K313" s="197" t="s">
        <v>156</v>
      </c>
      <c r="L313" s="42"/>
      <c r="M313" s="202" t="s">
        <v>19</v>
      </c>
      <c r="N313" s="203" t="s">
        <v>46</v>
      </c>
      <c r="O313" s="82"/>
      <c r="P313" s="204">
        <f>O313*H313</f>
        <v>0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157</v>
      </c>
      <c r="AT313" s="206" t="s">
        <v>152</v>
      </c>
      <c r="AU313" s="206" t="s">
        <v>158</v>
      </c>
      <c r="AY313" s="15" t="s">
        <v>150</v>
      </c>
      <c r="BE313" s="207">
        <f>IF(N313="základní",J313,0)</f>
        <v>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5" t="s">
        <v>80</v>
      </c>
      <c r="BK313" s="207">
        <f>ROUND(I313*H313,2)</f>
        <v>0</v>
      </c>
      <c r="BL313" s="15" t="s">
        <v>157</v>
      </c>
      <c r="BM313" s="206" t="s">
        <v>892</v>
      </c>
    </row>
    <row r="314" s="2" customFormat="1" ht="24.15" customHeight="1">
      <c r="A314" s="36"/>
      <c r="B314" s="37"/>
      <c r="C314" s="195" t="s">
        <v>893</v>
      </c>
      <c r="D314" s="195" t="s">
        <v>152</v>
      </c>
      <c r="E314" s="196" t="s">
        <v>894</v>
      </c>
      <c r="F314" s="197" t="s">
        <v>895</v>
      </c>
      <c r="G314" s="198" t="s">
        <v>232</v>
      </c>
      <c r="H314" s="199">
        <v>22.350000000000001</v>
      </c>
      <c r="I314" s="200"/>
      <c r="J314" s="201">
        <f>ROUND(I314*H314,2)</f>
        <v>0</v>
      </c>
      <c r="K314" s="197" t="s">
        <v>156</v>
      </c>
      <c r="L314" s="42"/>
      <c r="M314" s="202" t="s">
        <v>19</v>
      </c>
      <c r="N314" s="203" t="s">
        <v>46</v>
      </c>
      <c r="O314" s="82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157</v>
      </c>
      <c r="AT314" s="206" t="s">
        <v>152</v>
      </c>
      <c r="AU314" s="206" t="s">
        <v>158</v>
      </c>
      <c r="AY314" s="15" t="s">
        <v>150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5" t="s">
        <v>80</v>
      </c>
      <c r="BK314" s="207">
        <f>ROUND(I314*H314,2)</f>
        <v>0</v>
      </c>
      <c r="BL314" s="15" t="s">
        <v>157</v>
      </c>
      <c r="BM314" s="206" t="s">
        <v>896</v>
      </c>
    </row>
    <row r="315" s="2" customFormat="1" ht="24.15" customHeight="1">
      <c r="A315" s="36"/>
      <c r="B315" s="37"/>
      <c r="C315" s="195" t="s">
        <v>897</v>
      </c>
      <c r="D315" s="195" t="s">
        <v>152</v>
      </c>
      <c r="E315" s="196" t="s">
        <v>898</v>
      </c>
      <c r="F315" s="197" t="s">
        <v>899</v>
      </c>
      <c r="G315" s="198" t="s">
        <v>232</v>
      </c>
      <c r="H315" s="199">
        <v>91.379999999999995</v>
      </c>
      <c r="I315" s="200"/>
      <c r="J315" s="201">
        <f>ROUND(I315*H315,2)</f>
        <v>0</v>
      </c>
      <c r="K315" s="197" t="s">
        <v>156</v>
      </c>
      <c r="L315" s="42"/>
      <c r="M315" s="202" t="s">
        <v>19</v>
      </c>
      <c r="N315" s="203" t="s">
        <v>46</v>
      </c>
      <c r="O315" s="82"/>
      <c r="P315" s="204">
        <f>O315*H315</f>
        <v>0</v>
      </c>
      <c r="Q315" s="204">
        <v>0</v>
      </c>
      <c r="R315" s="204">
        <f>Q315*H315</f>
        <v>0</v>
      </c>
      <c r="S315" s="204">
        <v>0</v>
      </c>
      <c r="T315" s="20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157</v>
      </c>
      <c r="AT315" s="206" t="s">
        <v>152</v>
      </c>
      <c r="AU315" s="206" t="s">
        <v>158</v>
      </c>
      <c r="AY315" s="15" t="s">
        <v>150</v>
      </c>
      <c r="BE315" s="207">
        <f>IF(N315="základní",J315,0)</f>
        <v>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5" t="s">
        <v>80</v>
      </c>
      <c r="BK315" s="207">
        <f>ROUND(I315*H315,2)</f>
        <v>0</v>
      </c>
      <c r="BL315" s="15" t="s">
        <v>157</v>
      </c>
      <c r="BM315" s="206" t="s">
        <v>900</v>
      </c>
    </row>
    <row r="316" s="2" customFormat="1" ht="24.15" customHeight="1">
      <c r="A316" s="36"/>
      <c r="B316" s="37"/>
      <c r="C316" s="195" t="s">
        <v>901</v>
      </c>
      <c r="D316" s="195" t="s">
        <v>152</v>
      </c>
      <c r="E316" s="196" t="s">
        <v>902</v>
      </c>
      <c r="F316" s="197" t="s">
        <v>903</v>
      </c>
      <c r="G316" s="198" t="s">
        <v>232</v>
      </c>
      <c r="H316" s="199">
        <v>18.210000000000001</v>
      </c>
      <c r="I316" s="200"/>
      <c r="J316" s="201">
        <f>ROUND(I316*H316,2)</f>
        <v>0</v>
      </c>
      <c r="K316" s="197" t="s">
        <v>156</v>
      </c>
      <c r="L316" s="42"/>
      <c r="M316" s="202" t="s">
        <v>19</v>
      </c>
      <c r="N316" s="203" t="s">
        <v>46</v>
      </c>
      <c r="O316" s="82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157</v>
      </c>
      <c r="AT316" s="206" t="s">
        <v>152</v>
      </c>
      <c r="AU316" s="206" t="s">
        <v>158</v>
      </c>
      <c r="AY316" s="15" t="s">
        <v>150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5" t="s">
        <v>80</v>
      </c>
      <c r="BK316" s="207">
        <f>ROUND(I316*H316,2)</f>
        <v>0</v>
      </c>
      <c r="BL316" s="15" t="s">
        <v>157</v>
      </c>
      <c r="BM316" s="206" t="s">
        <v>904</v>
      </c>
    </row>
    <row r="317" s="2" customFormat="1" ht="24.15" customHeight="1">
      <c r="A317" s="36"/>
      <c r="B317" s="37"/>
      <c r="C317" s="195" t="s">
        <v>905</v>
      </c>
      <c r="D317" s="195" t="s">
        <v>152</v>
      </c>
      <c r="E317" s="196" t="s">
        <v>906</v>
      </c>
      <c r="F317" s="197" t="s">
        <v>907</v>
      </c>
      <c r="G317" s="198" t="s">
        <v>232</v>
      </c>
      <c r="H317" s="199">
        <v>17.379999999999999</v>
      </c>
      <c r="I317" s="200"/>
      <c r="J317" s="201">
        <f>ROUND(I317*H317,2)</f>
        <v>0</v>
      </c>
      <c r="K317" s="197" t="s">
        <v>156</v>
      </c>
      <c r="L317" s="42"/>
      <c r="M317" s="202" t="s">
        <v>19</v>
      </c>
      <c r="N317" s="203" t="s">
        <v>46</v>
      </c>
      <c r="O317" s="82"/>
      <c r="P317" s="204">
        <f>O317*H317</f>
        <v>0</v>
      </c>
      <c r="Q317" s="204">
        <v>0</v>
      </c>
      <c r="R317" s="204">
        <f>Q317*H317</f>
        <v>0</v>
      </c>
      <c r="S317" s="204">
        <v>0</v>
      </c>
      <c r="T317" s="20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6" t="s">
        <v>157</v>
      </c>
      <c r="AT317" s="206" t="s">
        <v>152</v>
      </c>
      <c r="AU317" s="206" t="s">
        <v>158</v>
      </c>
      <c r="AY317" s="15" t="s">
        <v>150</v>
      </c>
      <c r="BE317" s="207">
        <f>IF(N317="základní",J317,0)</f>
        <v>0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5" t="s">
        <v>80</v>
      </c>
      <c r="BK317" s="207">
        <f>ROUND(I317*H317,2)</f>
        <v>0</v>
      </c>
      <c r="BL317" s="15" t="s">
        <v>157</v>
      </c>
      <c r="BM317" s="206" t="s">
        <v>908</v>
      </c>
    </row>
    <row r="318" s="2" customFormat="1" ht="24.15" customHeight="1">
      <c r="A318" s="36"/>
      <c r="B318" s="37"/>
      <c r="C318" s="195" t="s">
        <v>909</v>
      </c>
      <c r="D318" s="195" t="s">
        <v>152</v>
      </c>
      <c r="E318" s="196" t="s">
        <v>910</v>
      </c>
      <c r="F318" s="197" t="s">
        <v>231</v>
      </c>
      <c r="G318" s="198" t="s">
        <v>232</v>
      </c>
      <c r="H318" s="199">
        <v>80</v>
      </c>
      <c r="I318" s="200"/>
      <c r="J318" s="201">
        <f>ROUND(I318*H318,2)</f>
        <v>0</v>
      </c>
      <c r="K318" s="197" t="s">
        <v>156</v>
      </c>
      <c r="L318" s="42"/>
      <c r="M318" s="202" t="s">
        <v>19</v>
      </c>
      <c r="N318" s="203" t="s">
        <v>46</v>
      </c>
      <c r="O318" s="82"/>
      <c r="P318" s="204">
        <f>O318*H318</f>
        <v>0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157</v>
      </c>
      <c r="AT318" s="206" t="s">
        <v>152</v>
      </c>
      <c r="AU318" s="206" t="s">
        <v>158</v>
      </c>
      <c r="AY318" s="15" t="s">
        <v>150</v>
      </c>
      <c r="BE318" s="207">
        <f>IF(N318="základní",J318,0)</f>
        <v>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5" t="s">
        <v>80</v>
      </c>
      <c r="BK318" s="207">
        <f>ROUND(I318*H318,2)</f>
        <v>0</v>
      </c>
      <c r="BL318" s="15" t="s">
        <v>157</v>
      </c>
      <c r="BM318" s="206" t="s">
        <v>911</v>
      </c>
    </row>
    <row r="319" s="2" customFormat="1" ht="24.15" customHeight="1">
      <c r="A319" s="36"/>
      <c r="B319" s="37"/>
      <c r="C319" s="195" t="s">
        <v>912</v>
      </c>
      <c r="D319" s="195" t="s">
        <v>152</v>
      </c>
      <c r="E319" s="196" t="s">
        <v>913</v>
      </c>
      <c r="F319" s="197" t="s">
        <v>914</v>
      </c>
      <c r="G319" s="198" t="s">
        <v>232</v>
      </c>
      <c r="H319" s="199">
        <v>1.7</v>
      </c>
      <c r="I319" s="200"/>
      <c r="J319" s="201">
        <f>ROUND(I319*H319,2)</f>
        <v>0</v>
      </c>
      <c r="K319" s="197" t="s">
        <v>156</v>
      </c>
      <c r="L319" s="42"/>
      <c r="M319" s="202" t="s">
        <v>19</v>
      </c>
      <c r="N319" s="203" t="s">
        <v>46</v>
      </c>
      <c r="O319" s="82"/>
      <c r="P319" s="204">
        <f>O319*H319</f>
        <v>0</v>
      </c>
      <c r="Q319" s="204">
        <v>0</v>
      </c>
      <c r="R319" s="204">
        <f>Q319*H319</f>
        <v>0</v>
      </c>
      <c r="S319" s="204">
        <v>0</v>
      </c>
      <c r="T319" s="20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157</v>
      </c>
      <c r="AT319" s="206" t="s">
        <v>152</v>
      </c>
      <c r="AU319" s="206" t="s">
        <v>158</v>
      </c>
      <c r="AY319" s="15" t="s">
        <v>150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5" t="s">
        <v>80</v>
      </c>
      <c r="BK319" s="207">
        <f>ROUND(I319*H319,2)</f>
        <v>0</v>
      </c>
      <c r="BL319" s="15" t="s">
        <v>157</v>
      </c>
      <c r="BM319" s="206" t="s">
        <v>915</v>
      </c>
    </row>
    <row r="320" s="2" customFormat="1" ht="24.15" customHeight="1">
      <c r="A320" s="36"/>
      <c r="B320" s="37"/>
      <c r="C320" s="195" t="s">
        <v>916</v>
      </c>
      <c r="D320" s="195" t="s">
        <v>152</v>
      </c>
      <c r="E320" s="196" t="s">
        <v>917</v>
      </c>
      <c r="F320" s="197" t="s">
        <v>918</v>
      </c>
      <c r="G320" s="198" t="s">
        <v>232</v>
      </c>
      <c r="H320" s="199">
        <v>6.4370000000000003</v>
      </c>
      <c r="I320" s="200"/>
      <c r="J320" s="201">
        <f>ROUND(I320*H320,2)</f>
        <v>0</v>
      </c>
      <c r="K320" s="197" t="s">
        <v>156</v>
      </c>
      <c r="L320" s="42"/>
      <c r="M320" s="202" t="s">
        <v>19</v>
      </c>
      <c r="N320" s="203" t="s">
        <v>46</v>
      </c>
      <c r="O320" s="82"/>
      <c r="P320" s="204">
        <f>O320*H320</f>
        <v>0</v>
      </c>
      <c r="Q320" s="204">
        <v>0</v>
      </c>
      <c r="R320" s="204">
        <f>Q320*H320</f>
        <v>0</v>
      </c>
      <c r="S320" s="204">
        <v>0</v>
      </c>
      <c r="T320" s="20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6" t="s">
        <v>157</v>
      </c>
      <c r="AT320" s="206" t="s">
        <v>152</v>
      </c>
      <c r="AU320" s="206" t="s">
        <v>158</v>
      </c>
      <c r="AY320" s="15" t="s">
        <v>150</v>
      </c>
      <c r="BE320" s="207">
        <f>IF(N320="základní",J320,0)</f>
        <v>0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5" t="s">
        <v>80</v>
      </c>
      <c r="BK320" s="207">
        <f>ROUND(I320*H320,2)</f>
        <v>0</v>
      </c>
      <c r="BL320" s="15" t="s">
        <v>157</v>
      </c>
      <c r="BM320" s="206" t="s">
        <v>919</v>
      </c>
    </row>
    <row r="321" s="2" customFormat="1" ht="24.15" customHeight="1">
      <c r="A321" s="36"/>
      <c r="B321" s="37"/>
      <c r="C321" s="195" t="s">
        <v>920</v>
      </c>
      <c r="D321" s="195" t="s">
        <v>152</v>
      </c>
      <c r="E321" s="196" t="s">
        <v>921</v>
      </c>
      <c r="F321" s="197" t="s">
        <v>922</v>
      </c>
      <c r="G321" s="198" t="s">
        <v>232</v>
      </c>
      <c r="H321" s="199">
        <v>2.48</v>
      </c>
      <c r="I321" s="200"/>
      <c r="J321" s="201">
        <f>ROUND(I321*H321,2)</f>
        <v>0</v>
      </c>
      <c r="K321" s="197" t="s">
        <v>156</v>
      </c>
      <c r="L321" s="42"/>
      <c r="M321" s="202" t="s">
        <v>19</v>
      </c>
      <c r="N321" s="203" t="s">
        <v>46</v>
      </c>
      <c r="O321" s="82"/>
      <c r="P321" s="204">
        <f>O321*H321</f>
        <v>0</v>
      </c>
      <c r="Q321" s="204">
        <v>0</v>
      </c>
      <c r="R321" s="204">
        <f>Q321*H321</f>
        <v>0</v>
      </c>
      <c r="S321" s="204">
        <v>0</v>
      </c>
      <c r="T321" s="20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157</v>
      </c>
      <c r="AT321" s="206" t="s">
        <v>152</v>
      </c>
      <c r="AU321" s="206" t="s">
        <v>158</v>
      </c>
      <c r="AY321" s="15" t="s">
        <v>150</v>
      </c>
      <c r="BE321" s="207">
        <f>IF(N321="základní",J321,0)</f>
        <v>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5" t="s">
        <v>80</v>
      </c>
      <c r="BK321" s="207">
        <f>ROUND(I321*H321,2)</f>
        <v>0</v>
      </c>
      <c r="BL321" s="15" t="s">
        <v>157</v>
      </c>
      <c r="BM321" s="206" t="s">
        <v>923</v>
      </c>
    </row>
    <row r="322" s="2" customFormat="1" ht="24.15" customHeight="1">
      <c r="A322" s="36"/>
      <c r="B322" s="37"/>
      <c r="C322" s="195" t="s">
        <v>924</v>
      </c>
      <c r="D322" s="195" t="s">
        <v>152</v>
      </c>
      <c r="E322" s="196" t="s">
        <v>925</v>
      </c>
      <c r="F322" s="197" t="s">
        <v>926</v>
      </c>
      <c r="G322" s="198" t="s">
        <v>232</v>
      </c>
      <c r="H322" s="199">
        <v>2.75</v>
      </c>
      <c r="I322" s="200"/>
      <c r="J322" s="201">
        <f>ROUND(I322*H322,2)</f>
        <v>0</v>
      </c>
      <c r="K322" s="197" t="s">
        <v>156</v>
      </c>
      <c r="L322" s="42"/>
      <c r="M322" s="202" t="s">
        <v>19</v>
      </c>
      <c r="N322" s="203" t="s">
        <v>46</v>
      </c>
      <c r="O322" s="82"/>
      <c r="P322" s="204">
        <f>O322*H322</f>
        <v>0</v>
      </c>
      <c r="Q322" s="204">
        <v>0</v>
      </c>
      <c r="R322" s="204">
        <f>Q322*H322</f>
        <v>0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157</v>
      </c>
      <c r="AT322" s="206" t="s">
        <v>152</v>
      </c>
      <c r="AU322" s="206" t="s">
        <v>158</v>
      </c>
      <c r="AY322" s="15" t="s">
        <v>150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5" t="s">
        <v>80</v>
      </c>
      <c r="BK322" s="207">
        <f>ROUND(I322*H322,2)</f>
        <v>0</v>
      </c>
      <c r="BL322" s="15" t="s">
        <v>157</v>
      </c>
      <c r="BM322" s="206" t="s">
        <v>927</v>
      </c>
    </row>
    <row r="323" s="2" customFormat="1" ht="24.15" customHeight="1">
      <c r="A323" s="36"/>
      <c r="B323" s="37"/>
      <c r="C323" s="195" t="s">
        <v>928</v>
      </c>
      <c r="D323" s="195" t="s">
        <v>152</v>
      </c>
      <c r="E323" s="196" t="s">
        <v>929</v>
      </c>
      <c r="F323" s="197" t="s">
        <v>930</v>
      </c>
      <c r="G323" s="198" t="s">
        <v>232</v>
      </c>
      <c r="H323" s="199">
        <v>4.4939999999999998</v>
      </c>
      <c r="I323" s="200"/>
      <c r="J323" s="201">
        <f>ROUND(I323*H323,2)</f>
        <v>0</v>
      </c>
      <c r="K323" s="197" t="s">
        <v>156</v>
      </c>
      <c r="L323" s="42"/>
      <c r="M323" s="202" t="s">
        <v>19</v>
      </c>
      <c r="N323" s="203" t="s">
        <v>46</v>
      </c>
      <c r="O323" s="82"/>
      <c r="P323" s="204">
        <f>O323*H323</f>
        <v>0</v>
      </c>
      <c r="Q323" s="204">
        <v>0</v>
      </c>
      <c r="R323" s="204">
        <f>Q323*H323</f>
        <v>0</v>
      </c>
      <c r="S323" s="204">
        <v>0</v>
      </c>
      <c r="T323" s="20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6" t="s">
        <v>157</v>
      </c>
      <c r="AT323" s="206" t="s">
        <v>152</v>
      </c>
      <c r="AU323" s="206" t="s">
        <v>158</v>
      </c>
      <c r="AY323" s="15" t="s">
        <v>150</v>
      </c>
      <c r="BE323" s="207">
        <f>IF(N323="základní",J323,0)</f>
        <v>0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5" t="s">
        <v>80</v>
      </c>
      <c r="BK323" s="207">
        <f>ROUND(I323*H323,2)</f>
        <v>0</v>
      </c>
      <c r="BL323" s="15" t="s">
        <v>157</v>
      </c>
      <c r="BM323" s="206" t="s">
        <v>931</v>
      </c>
    </row>
    <row r="324" s="2" customFormat="1" ht="24.15" customHeight="1">
      <c r="A324" s="36"/>
      <c r="B324" s="37"/>
      <c r="C324" s="195" t="s">
        <v>932</v>
      </c>
      <c r="D324" s="195" t="s">
        <v>152</v>
      </c>
      <c r="E324" s="196" t="s">
        <v>933</v>
      </c>
      <c r="F324" s="197" t="s">
        <v>934</v>
      </c>
      <c r="G324" s="198" t="s">
        <v>232</v>
      </c>
      <c r="H324" s="199">
        <v>14.800000000000001</v>
      </c>
      <c r="I324" s="200"/>
      <c r="J324" s="201">
        <f>ROUND(I324*H324,2)</f>
        <v>0</v>
      </c>
      <c r="K324" s="197" t="s">
        <v>156</v>
      </c>
      <c r="L324" s="42"/>
      <c r="M324" s="202" t="s">
        <v>19</v>
      </c>
      <c r="N324" s="203" t="s">
        <v>46</v>
      </c>
      <c r="O324" s="82"/>
      <c r="P324" s="204">
        <f>O324*H324</f>
        <v>0</v>
      </c>
      <c r="Q324" s="204">
        <v>0</v>
      </c>
      <c r="R324" s="204">
        <f>Q324*H324</f>
        <v>0</v>
      </c>
      <c r="S324" s="204">
        <v>0</v>
      </c>
      <c r="T324" s="20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157</v>
      </c>
      <c r="AT324" s="206" t="s">
        <v>152</v>
      </c>
      <c r="AU324" s="206" t="s">
        <v>158</v>
      </c>
      <c r="AY324" s="15" t="s">
        <v>150</v>
      </c>
      <c r="BE324" s="207">
        <f>IF(N324="základní",J324,0)</f>
        <v>0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5" t="s">
        <v>80</v>
      </c>
      <c r="BK324" s="207">
        <f>ROUND(I324*H324,2)</f>
        <v>0</v>
      </c>
      <c r="BL324" s="15" t="s">
        <v>157</v>
      </c>
      <c r="BM324" s="206" t="s">
        <v>935</v>
      </c>
    </row>
    <row r="325" s="2" customFormat="1" ht="24.15" customHeight="1">
      <c r="A325" s="36"/>
      <c r="B325" s="37"/>
      <c r="C325" s="195" t="s">
        <v>936</v>
      </c>
      <c r="D325" s="195" t="s">
        <v>152</v>
      </c>
      <c r="E325" s="196" t="s">
        <v>937</v>
      </c>
      <c r="F325" s="197" t="s">
        <v>938</v>
      </c>
      <c r="G325" s="198" t="s">
        <v>232</v>
      </c>
      <c r="H325" s="199">
        <v>1</v>
      </c>
      <c r="I325" s="200"/>
      <c r="J325" s="201">
        <f>ROUND(I325*H325,2)</f>
        <v>0</v>
      </c>
      <c r="K325" s="197" t="s">
        <v>156</v>
      </c>
      <c r="L325" s="42"/>
      <c r="M325" s="202" t="s">
        <v>19</v>
      </c>
      <c r="N325" s="203" t="s">
        <v>46</v>
      </c>
      <c r="O325" s="82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157</v>
      </c>
      <c r="AT325" s="206" t="s">
        <v>152</v>
      </c>
      <c r="AU325" s="206" t="s">
        <v>158</v>
      </c>
      <c r="AY325" s="15" t="s">
        <v>150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5" t="s">
        <v>80</v>
      </c>
      <c r="BK325" s="207">
        <f>ROUND(I325*H325,2)</f>
        <v>0</v>
      </c>
      <c r="BL325" s="15" t="s">
        <v>157</v>
      </c>
      <c r="BM325" s="206" t="s">
        <v>939</v>
      </c>
    </row>
    <row r="326" s="2" customFormat="1" ht="24.15" customHeight="1">
      <c r="A326" s="36"/>
      <c r="B326" s="37"/>
      <c r="C326" s="195" t="s">
        <v>940</v>
      </c>
      <c r="D326" s="195" t="s">
        <v>152</v>
      </c>
      <c r="E326" s="196" t="s">
        <v>941</v>
      </c>
      <c r="F326" s="197" t="s">
        <v>942</v>
      </c>
      <c r="G326" s="198" t="s">
        <v>232</v>
      </c>
      <c r="H326" s="199">
        <v>9.5999999999999996</v>
      </c>
      <c r="I326" s="200"/>
      <c r="J326" s="201">
        <f>ROUND(I326*H326,2)</f>
        <v>0</v>
      </c>
      <c r="K326" s="197" t="s">
        <v>156</v>
      </c>
      <c r="L326" s="42"/>
      <c r="M326" s="202" t="s">
        <v>19</v>
      </c>
      <c r="N326" s="203" t="s">
        <v>46</v>
      </c>
      <c r="O326" s="82"/>
      <c r="P326" s="204">
        <f>O326*H326</f>
        <v>0</v>
      </c>
      <c r="Q326" s="204">
        <v>0</v>
      </c>
      <c r="R326" s="204">
        <f>Q326*H326</f>
        <v>0</v>
      </c>
      <c r="S326" s="204">
        <v>0</v>
      </c>
      <c r="T326" s="20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6" t="s">
        <v>157</v>
      </c>
      <c r="AT326" s="206" t="s">
        <v>152</v>
      </c>
      <c r="AU326" s="206" t="s">
        <v>158</v>
      </c>
      <c r="AY326" s="15" t="s">
        <v>150</v>
      </c>
      <c r="BE326" s="207">
        <f>IF(N326="základní",J326,0)</f>
        <v>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5" t="s">
        <v>80</v>
      </c>
      <c r="BK326" s="207">
        <f>ROUND(I326*H326,2)</f>
        <v>0</v>
      </c>
      <c r="BL326" s="15" t="s">
        <v>157</v>
      </c>
      <c r="BM326" s="206" t="s">
        <v>943</v>
      </c>
    </row>
    <row r="327" s="12" customFormat="1" ht="22.8" customHeight="1">
      <c r="A327" s="12"/>
      <c r="B327" s="179"/>
      <c r="C327" s="180"/>
      <c r="D327" s="181" t="s">
        <v>74</v>
      </c>
      <c r="E327" s="193" t="s">
        <v>944</v>
      </c>
      <c r="F327" s="193" t="s">
        <v>945</v>
      </c>
      <c r="G327" s="180"/>
      <c r="H327" s="180"/>
      <c r="I327" s="183"/>
      <c r="J327" s="194">
        <f>BK327</f>
        <v>0</v>
      </c>
      <c r="K327" s="180"/>
      <c r="L327" s="185"/>
      <c r="M327" s="186"/>
      <c r="N327" s="187"/>
      <c r="O327" s="187"/>
      <c r="P327" s="188">
        <f>SUM(P328:P332)</f>
        <v>0</v>
      </c>
      <c r="Q327" s="187"/>
      <c r="R327" s="188">
        <f>SUM(R328:R332)</f>
        <v>0</v>
      </c>
      <c r="S327" s="187"/>
      <c r="T327" s="189">
        <f>SUM(T328:T332)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0" t="s">
        <v>80</v>
      </c>
      <c r="AT327" s="191" t="s">
        <v>74</v>
      </c>
      <c r="AU327" s="191" t="s">
        <v>80</v>
      </c>
      <c r="AY327" s="190" t="s">
        <v>150</v>
      </c>
      <c r="BK327" s="192">
        <f>SUM(BK328:BK332)</f>
        <v>0</v>
      </c>
    </row>
    <row r="328" s="2" customFormat="1" ht="24.15" customHeight="1">
      <c r="A328" s="36"/>
      <c r="B328" s="37"/>
      <c r="C328" s="195" t="s">
        <v>946</v>
      </c>
      <c r="D328" s="195" t="s">
        <v>152</v>
      </c>
      <c r="E328" s="196" t="s">
        <v>947</v>
      </c>
      <c r="F328" s="197" t="s">
        <v>948</v>
      </c>
      <c r="G328" s="198" t="s">
        <v>232</v>
      </c>
      <c r="H328" s="199">
        <v>71.239999999999995</v>
      </c>
      <c r="I328" s="200"/>
      <c r="J328" s="201">
        <f>ROUND(I328*H328,2)</f>
        <v>0</v>
      </c>
      <c r="K328" s="197" t="s">
        <v>156</v>
      </c>
      <c r="L328" s="42"/>
      <c r="M328" s="202" t="s">
        <v>19</v>
      </c>
      <c r="N328" s="203" t="s">
        <v>46</v>
      </c>
      <c r="O328" s="82"/>
      <c r="P328" s="204">
        <f>O328*H328</f>
        <v>0</v>
      </c>
      <c r="Q328" s="204">
        <v>0</v>
      </c>
      <c r="R328" s="204">
        <f>Q328*H328</f>
        <v>0</v>
      </c>
      <c r="S328" s="204">
        <v>0</v>
      </c>
      <c r="T328" s="20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157</v>
      </c>
      <c r="AT328" s="206" t="s">
        <v>152</v>
      </c>
      <c r="AU328" s="206" t="s">
        <v>158</v>
      </c>
      <c r="AY328" s="15" t="s">
        <v>150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5" t="s">
        <v>80</v>
      </c>
      <c r="BK328" s="207">
        <f>ROUND(I328*H328,2)</f>
        <v>0</v>
      </c>
      <c r="BL328" s="15" t="s">
        <v>157</v>
      </c>
      <c r="BM328" s="206" t="s">
        <v>949</v>
      </c>
    </row>
    <row r="329" s="2" customFormat="1" ht="24.15" customHeight="1">
      <c r="A329" s="36"/>
      <c r="B329" s="37"/>
      <c r="C329" s="195" t="s">
        <v>950</v>
      </c>
      <c r="D329" s="195" t="s">
        <v>152</v>
      </c>
      <c r="E329" s="196" t="s">
        <v>951</v>
      </c>
      <c r="F329" s="197" t="s">
        <v>952</v>
      </c>
      <c r="G329" s="198" t="s">
        <v>232</v>
      </c>
      <c r="H329" s="199">
        <v>35.280000000000001</v>
      </c>
      <c r="I329" s="200"/>
      <c r="J329" s="201">
        <f>ROUND(I329*H329,2)</f>
        <v>0</v>
      </c>
      <c r="K329" s="197" t="s">
        <v>156</v>
      </c>
      <c r="L329" s="42"/>
      <c r="M329" s="202" t="s">
        <v>19</v>
      </c>
      <c r="N329" s="203" t="s">
        <v>46</v>
      </c>
      <c r="O329" s="82"/>
      <c r="P329" s="204">
        <f>O329*H329</f>
        <v>0</v>
      </c>
      <c r="Q329" s="204">
        <v>0</v>
      </c>
      <c r="R329" s="204">
        <f>Q329*H329</f>
        <v>0</v>
      </c>
      <c r="S329" s="204">
        <v>0</v>
      </c>
      <c r="T329" s="20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157</v>
      </c>
      <c r="AT329" s="206" t="s">
        <v>152</v>
      </c>
      <c r="AU329" s="206" t="s">
        <v>158</v>
      </c>
      <c r="AY329" s="15" t="s">
        <v>150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5" t="s">
        <v>80</v>
      </c>
      <c r="BK329" s="207">
        <f>ROUND(I329*H329,2)</f>
        <v>0</v>
      </c>
      <c r="BL329" s="15" t="s">
        <v>157</v>
      </c>
      <c r="BM329" s="206" t="s">
        <v>953</v>
      </c>
    </row>
    <row r="330" s="2" customFormat="1" ht="24.15" customHeight="1">
      <c r="A330" s="36"/>
      <c r="B330" s="37"/>
      <c r="C330" s="195" t="s">
        <v>954</v>
      </c>
      <c r="D330" s="195" t="s">
        <v>152</v>
      </c>
      <c r="E330" s="196" t="s">
        <v>955</v>
      </c>
      <c r="F330" s="197" t="s">
        <v>956</v>
      </c>
      <c r="G330" s="198" t="s">
        <v>232</v>
      </c>
      <c r="H330" s="199">
        <v>13.494999999999999</v>
      </c>
      <c r="I330" s="200"/>
      <c r="J330" s="201">
        <f>ROUND(I330*H330,2)</f>
        <v>0</v>
      </c>
      <c r="K330" s="197" t="s">
        <v>156</v>
      </c>
      <c r="L330" s="42"/>
      <c r="M330" s="202" t="s">
        <v>19</v>
      </c>
      <c r="N330" s="203" t="s">
        <v>46</v>
      </c>
      <c r="O330" s="82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157</v>
      </c>
      <c r="AT330" s="206" t="s">
        <v>152</v>
      </c>
      <c r="AU330" s="206" t="s">
        <v>158</v>
      </c>
      <c r="AY330" s="15" t="s">
        <v>150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5" t="s">
        <v>80</v>
      </c>
      <c r="BK330" s="207">
        <f>ROUND(I330*H330,2)</f>
        <v>0</v>
      </c>
      <c r="BL330" s="15" t="s">
        <v>157</v>
      </c>
      <c r="BM330" s="206" t="s">
        <v>957</v>
      </c>
    </row>
    <row r="331" s="2" customFormat="1" ht="24.15" customHeight="1">
      <c r="A331" s="36"/>
      <c r="B331" s="37"/>
      <c r="C331" s="195" t="s">
        <v>958</v>
      </c>
      <c r="D331" s="195" t="s">
        <v>152</v>
      </c>
      <c r="E331" s="196" t="s">
        <v>959</v>
      </c>
      <c r="F331" s="197" t="s">
        <v>960</v>
      </c>
      <c r="G331" s="198" t="s">
        <v>232</v>
      </c>
      <c r="H331" s="199">
        <v>26.399999999999999</v>
      </c>
      <c r="I331" s="200"/>
      <c r="J331" s="201">
        <f>ROUND(I331*H331,2)</f>
        <v>0</v>
      </c>
      <c r="K331" s="197" t="s">
        <v>156</v>
      </c>
      <c r="L331" s="42"/>
      <c r="M331" s="202" t="s">
        <v>19</v>
      </c>
      <c r="N331" s="203" t="s">
        <v>46</v>
      </c>
      <c r="O331" s="82"/>
      <c r="P331" s="204">
        <f>O331*H331</f>
        <v>0</v>
      </c>
      <c r="Q331" s="204">
        <v>0</v>
      </c>
      <c r="R331" s="204">
        <f>Q331*H331</f>
        <v>0</v>
      </c>
      <c r="S331" s="204">
        <v>0</v>
      </c>
      <c r="T331" s="20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157</v>
      </c>
      <c r="AT331" s="206" t="s">
        <v>152</v>
      </c>
      <c r="AU331" s="206" t="s">
        <v>158</v>
      </c>
      <c r="AY331" s="15" t="s">
        <v>150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5" t="s">
        <v>80</v>
      </c>
      <c r="BK331" s="207">
        <f>ROUND(I331*H331,2)</f>
        <v>0</v>
      </c>
      <c r="BL331" s="15" t="s">
        <v>157</v>
      </c>
      <c r="BM331" s="206" t="s">
        <v>961</v>
      </c>
    </row>
    <row r="332" s="2" customFormat="1" ht="24.15" customHeight="1">
      <c r="A332" s="36"/>
      <c r="B332" s="37"/>
      <c r="C332" s="195" t="s">
        <v>962</v>
      </c>
      <c r="D332" s="195" t="s">
        <v>152</v>
      </c>
      <c r="E332" s="196" t="s">
        <v>963</v>
      </c>
      <c r="F332" s="197" t="s">
        <v>964</v>
      </c>
      <c r="G332" s="198" t="s">
        <v>232</v>
      </c>
      <c r="H332" s="199">
        <v>4.5300000000000002</v>
      </c>
      <c r="I332" s="200"/>
      <c r="J332" s="201">
        <f>ROUND(I332*H332,2)</f>
        <v>0</v>
      </c>
      <c r="K332" s="197" t="s">
        <v>156</v>
      </c>
      <c r="L332" s="42"/>
      <c r="M332" s="202" t="s">
        <v>19</v>
      </c>
      <c r="N332" s="203" t="s">
        <v>46</v>
      </c>
      <c r="O332" s="82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6" t="s">
        <v>157</v>
      </c>
      <c r="AT332" s="206" t="s">
        <v>152</v>
      </c>
      <c r="AU332" s="206" t="s">
        <v>158</v>
      </c>
      <c r="AY332" s="15" t="s">
        <v>150</v>
      </c>
      <c r="BE332" s="207">
        <f>IF(N332="základní",J332,0)</f>
        <v>0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5" t="s">
        <v>80</v>
      </c>
      <c r="BK332" s="207">
        <f>ROUND(I332*H332,2)</f>
        <v>0</v>
      </c>
      <c r="BL332" s="15" t="s">
        <v>157</v>
      </c>
      <c r="BM332" s="206" t="s">
        <v>965</v>
      </c>
    </row>
    <row r="333" s="12" customFormat="1" ht="25.92" customHeight="1">
      <c r="A333" s="12"/>
      <c r="B333" s="179"/>
      <c r="C333" s="180"/>
      <c r="D333" s="181" t="s">
        <v>74</v>
      </c>
      <c r="E333" s="182" t="s">
        <v>966</v>
      </c>
      <c r="F333" s="182" t="s">
        <v>967</v>
      </c>
      <c r="G333" s="180"/>
      <c r="H333" s="180"/>
      <c r="I333" s="183"/>
      <c r="J333" s="184">
        <f>BK333</f>
        <v>0</v>
      </c>
      <c r="K333" s="180"/>
      <c r="L333" s="185"/>
      <c r="M333" s="186"/>
      <c r="N333" s="187"/>
      <c r="O333" s="187"/>
      <c r="P333" s="188">
        <f>P334+P345+P365+P376+P392+P425+P454+P456+P462+P467+P479+P484+P561+P571+P581+P595+P611+P655+P676+P711+P726+P739+P743+P753+P758+P776+P786+P794+P799+P803</f>
        <v>0</v>
      </c>
      <c r="Q333" s="187"/>
      <c r="R333" s="188">
        <f>R334+R345+R365+R376+R392+R425+R454+R456+R462+R467+R479+R484+R561+R571+R581+R595+R611+R655+R676+R711+R726+R739+R743+R753+R758+R776+R786+R794+R799+R803</f>
        <v>86.058009450000014</v>
      </c>
      <c r="S333" s="187"/>
      <c r="T333" s="189">
        <f>T334+T345+T365+T376+T392+T425+T454+T456+T462+T467+T479+T484+T561+T571+T581+T595+T611+T655+T676+T711+T726+T739+T743+T753+T758+T776+T786+T794+T799+T803</f>
        <v>42.800540500000004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0" t="s">
        <v>158</v>
      </c>
      <c r="AT333" s="191" t="s">
        <v>74</v>
      </c>
      <c r="AU333" s="191" t="s">
        <v>75</v>
      </c>
      <c r="AY333" s="190" t="s">
        <v>150</v>
      </c>
      <c r="BK333" s="192">
        <f>BK334+BK345+BK365+BK376+BK392+BK425+BK454+BK456+BK462+BK467+BK479+BK484+BK561+BK571+BK581+BK595+BK611+BK655+BK676+BK711+BK726+BK739+BK743+BK753+BK758+BK776+BK786+BK794+BK799+BK803</f>
        <v>0</v>
      </c>
    </row>
    <row r="334" s="12" customFormat="1" ht="22.8" customHeight="1">
      <c r="A334" s="12"/>
      <c r="B334" s="179"/>
      <c r="C334" s="180"/>
      <c r="D334" s="181" t="s">
        <v>74</v>
      </c>
      <c r="E334" s="193" t="s">
        <v>968</v>
      </c>
      <c r="F334" s="193" t="s">
        <v>969</v>
      </c>
      <c r="G334" s="180"/>
      <c r="H334" s="180"/>
      <c r="I334" s="183"/>
      <c r="J334" s="194">
        <f>BK334</f>
        <v>0</v>
      </c>
      <c r="K334" s="180"/>
      <c r="L334" s="185"/>
      <c r="M334" s="186"/>
      <c r="N334" s="187"/>
      <c r="O334" s="187"/>
      <c r="P334" s="188">
        <f>SUM(P335:P344)</f>
        <v>0</v>
      </c>
      <c r="Q334" s="187"/>
      <c r="R334" s="188">
        <f>SUM(R335:R344)</f>
        <v>0.41323600000000005</v>
      </c>
      <c r="S334" s="187"/>
      <c r="T334" s="189">
        <f>SUM(T335:T344)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0" t="s">
        <v>158</v>
      </c>
      <c r="AT334" s="191" t="s">
        <v>74</v>
      </c>
      <c r="AU334" s="191" t="s">
        <v>80</v>
      </c>
      <c r="AY334" s="190" t="s">
        <v>150</v>
      </c>
      <c r="BK334" s="192">
        <f>SUM(BK335:BK344)</f>
        <v>0</v>
      </c>
    </row>
    <row r="335" s="2" customFormat="1" ht="24.15" customHeight="1">
      <c r="A335" s="36"/>
      <c r="B335" s="37"/>
      <c r="C335" s="195" t="s">
        <v>970</v>
      </c>
      <c r="D335" s="195" t="s">
        <v>152</v>
      </c>
      <c r="E335" s="196" t="s">
        <v>971</v>
      </c>
      <c r="F335" s="197" t="s">
        <v>972</v>
      </c>
      <c r="G335" s="198" t="s">
        <v>155</v>
      </c>
      <c r="H335" s="199">
        <v>9</v>
      </c>
      <c r="I335" s="200"/>
      <c r="J335" s="201">
        <f>ROUND(I335*H335,2)</f>
        <v>0</v>
      </c>
      <c r="K335" s="197" t="s">
        <v>156</v>
      </c>
      <c r="L335" s="42"/>
      <c r="M335" s="202" t="s">
        <v>19</v>
      </c>
      <c r="N335" s="203" t="s">
        <v>46</v>
      </c>
      <c r="O335" s="82"/>
      <c r="P335" s="204">
        <f>O335*H335</f>
        <v>0</v>
      </c>
      <c r="Q335" s="204">
        <v>0.00080000000000000004</v>
      </c>
      <c r="R335" s="204">
        <f>Q335*H335</f>
        <v>0.0072000000000000007</v>
      </c>
      <c r="S335" s="204">
        <v>0</v>
      </c>
      <c r="T335" s="20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6" t="s">
        <v>217</v>
      </c>
      <c r="AT335" s="206" t="s">
        <v>152</v>
      </c>
      <c r="AU335" s="206" t="s">
        <v>158</v>
      </c>
      <c r="AY335" s="15" t="s">
        <v>150</v>
      </c>
      <c r="BE335" s="207">
        <f>IF(N335="základní",J335,0)</f>
        <v>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5" t="s">
        <v>80</v>
      </c>
      <c r="BK335" s="207">
        <f>ROUND(I335*H335,2)</f>
        <v>0</v>
      </c>
      <c r="BL335" s="15" t="s">
        <v>217</v>
      </c>
      <c r="BM335" s="206" t="s">
        <v>973</v>
      </c>
    </row>
    <row r="336" s="2" customFormat="1" ht="14.4" customHeight="1">
      <c r="A336" s="36"/>
      <c r="B336" s="37"/>
      <c r="C336" s="195" t="s">
        <v>974</v>
      </c>
      <c r="D336" s="195" t="s">
        <v>152</v>
      </c>
      <c r="E336" s="196" t="s">
        <v>975</v>
      </c>
      <c r="F336" s="197" t="s">
        <v>976</v>
      </c>
      <c r="G336" s="198" t="s">
        <v>170</v>
      </c>
      <c r="H336" s="199">
        <v>30</v>
      </c>
      <c r="I336" s="200"/>
      <c r="J336" s="201">
        <f>ROUND(I336*H336,2)</f>
        <v>0</v>
      </c>
      <c r="K336" s="197" t="s">
        <v>156</v>
      </c>
      <c r="L336" s="42"/>
      <c r="M336" s="202" t="s">
        <v>19</v>
      </c>
      <c r="N336" s="203" t="s">
        <v>46</v>
      </c>
      <c r="O336" s="82"/>
      <c r="P336" s="204">
        <f>O336*H336</f>
        <v>0</v>
      </c>
      <c r="Q336" s="204">
        <v>0.00016000000000000001</v>
      </c>
      <c r="R336" s="204">
        <f>Q336*H336</f>
        <v>0.0048000000000000004</v>
      </c>
      <c r="S336" s="204">
        <v>0</v>
      </c>
      <c r="T336" s="20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217</v>
      </c>
      <c r="AT336" s="206" t="s">
        <v>152</v>
      </c>
      <c r="AU336" s="206" t="s">
        <v>158</v>
      </c>
      <c r="AY336" s="15" t="s">
        <v>150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5" t="s">
        <v>80</v>
      </c>
      <c r="BK336" s="207">
        <f>ROUND(I336*H336,2)</f>
        <v>0</v>
      </c>
      <c r="BL336" s="15" t="s">
        <v>217</v>
      </c>
      <c r="BM336" s="206" t="s">
        <v>977</v>
      </c>
    </row>
    <row r="337" s="2" customFormat="1" ht="24.15" customHeight="1">
      <c r="A337" s="36"/>
      <c r="B337" s="37"/>
      <c r="C337" s="195" t="s">
        <v>978</v>
      </c>
      <c r="D337" s="195" t="s">
        <v>152</v>
      </c>
      <c r="E337" s="196" t="s">
        <v>979</v>
      </c>
      <c r="F337" s="197" t="s">
        <v>980</v>
      </c>
      <c r="G337" s="198" t="s">
        <v>155</v>
      </c>
      <c r="H337" s="199">
        <v>29.100000000000001</v>
      </c>
      <c r="I337" s="200"/>
      <c r="J337" s="201">
        <f>ROUND(I337*H337,2)</f>
        <v>0</v>
      </c>
      <c r="K337" s="197" t="s">
        <v>981</v>
      </c>
      <c r="L337" s="42"/>
      <c r="M337" s="202" t="s">
        <v>19</v>
      </c>
      <c r="N337" s="203" t="s">
        <v>46</v>
      </c>
      <c r="O337" s="82"/>
      <c r="P337" s="204">
        <f>O337*H337</f>
        <v>0</v>
      </c>
      <c r="Q337" s="204">
        <v>0</v>
      </c>
      <c r="R337" s="204">
        <f>Q337*H337</f>
        <v>0</v>
      </c>
      <c r="S337" s="204">
        <v>0</v>
      </c>
      <c r="T337" s="20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217</v>
      </c>
      <c r="AT337" s="206" t="s">
        <v>152</v>
      </c>
      <c r="AU337" s="206" t="s">
        <v>158</v>
      </c>
      <c r="AY337" s="15" t="s">
        <v>150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5" t="s">
        <v>80</v>
      </c>
      <c r="BK337" s="207">
        <f>ROUND(I337*H337,2)</f>
        <v>0</v>
      </c>
      <c r="BL337" s="15" t="s">
        <v>217</v>
      </c>
      <c r="BM337" s="206" t="s">
        <v>982</v>
      </c>
    </row>
    <row r="338" s="2" customFormat="1" ht="14.4" customHeight="1">
      <c r="A338" s="36"/>
      <c r="B338" s="37"/>
      <c r="C338" s="208" t="s">
        <v>983</v>
      </c>
      <c r="D338" s="208" t="s">
        <v>324</v>
      </c>
      <c r="E338" s="209" t="s">
        <v>984</v>
      </c>
      <c r="F338" s="210" t="s">
        <v>985</v>
      </c>
      <c r="G338" s="211" t="s">
        <v>865</v>
      </c>
      <c r="H338" s="212">
        <v>58.200000000000003</v>
      </c>
      <c r="I338" s="213"/>
      <c r="J338" s="214">
        <f>ROUND(I338*H338,2)</f>
        <v>0</v>
      </c>
      <c r="K338" s="210" t="s">
        <v>981</v>
      </c>
      <c r="L338" s="215"/>
      <c r="M338" s="216" t="s">
        <v>19</v>
      </c>
      <c r="N338" s="217" t="s">
        <v>46</v>
      </c>
      <c r="O338" s="82"/>
      <c r="P338" s="204">
        <f>O338*H338</f>
        <v>0</v>
      </c>
      <c r="Q338" s="204">
        <v>0.001</v>
      </c>
      <c r="R338" s="204">
        <f>Q338*H338</f>
        <v>0.058200000000000002</v>
      </c>
      <c r="S338" s="204">
        <v>0</v>
      </c>
      <c r="T338" s="20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6" t="s">
        <v>282</v>
      </c>
      <c r="AT338" s="206" t="s">
        <v>324</v>
      </c>
      <c r="AU338" s="206" t="s">
        <v>158</v>
      </c>
      <c r="AY338" s="15" t="s">
        <v>150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5" t="s">
        <v>80</v>
      </c>
      <c r="BK338" s="207">
        <f>ROUND(I338*H338,2)</f>
        <v>0</v>
      </c>
      <c r="BL338" s="15" t="s">
        <v>217</v>
      </c>
      <c r="BM338" s="206" t="s">
        <v>986</v>
      </c>
    </row>
    <row r="339" s="2" customFormat="1" ht="24.15" customHeight="1">
      <c r="A339" s="36"/>
      <c r="B339" s="37"/>
      <c r="C339" s="195" t="s">
        <v>987</v>
      </c>
      <c r="D339" s="195" t="s">
        <v>152</v>
      </c>
      <c r="E339" s="196" t="s">
        <v>988</v>
      </c>
      <c r="F339" s="197" t="s">
        <v>989</v>
      </c>
      <c r="G339" s="198" t="s">
        <v>155</v>
      </c>
      <c r="H339" s="199">
        <v>41.655000000000001</v>
      </c>
      <c r="I339" s="200"/>
      <c r="J339" s="201">
        <f>ROUND(I339*H339,2)</f>
        <v>0</v>
      </c>
      <c r="K339" s="197" t="s">
        <v>981</v>
      </c>
      <c r="L339" s="42"/>
      <c r="M339" s="202" t="s">
        <v>19</v>
      </c>
      <c r="N339" s="203" t="s">
        <v>46</v>
      </c>
      <c r="O339" s="82"/>
      <c r="P339" s="204">
        <f>O339*H339</f>
        <v>0</v>
      </c>
      <c r="Q339" s="204">
        <v>0</v>
      </c>
      <c r="R339" s="204">
        <f>Q339*H339</f>
        <v>0</v>
      </c>
      <c r="S339" s="204">
        <v>0</v>
      </c>
      <c r="T339" s="20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217</v>
      </c>
      <c r="AT339" s="206" t="s">
        <v>152</v>
      </c>
      <c r="AU339" s="206" t="s">
        <v>158</v>
      </c>
      <c r="AY339" s="15" t="s">
        <v>150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5" t="s">
        <v>80</v>
      </c>
      <c r="BK339" s="207">
        <f>ROUND(I339*H339,2)</f>
        <v>0</v>
      </c>
      <c r="BL339" s="15" t="s">
        <v>217</v>
      </c>
      <c r="BM339" s="206" t="s">
        <v>990</v>
      </c>
    </row>
    <row r="340" s="2" customFormat="1" ht="14.4" customHeight="1">
      <c r="A340" s="36"/>
      <c r="B340" s="37"/>
      <c r="C340" s="208" t="s">
        <v>991</v>
      </c>
      <c r="D340" s="208" t="s">
        <v>324</v>
      </c>
      <c r="E340" s="209" t="s">
        <v>984</v>
      </c>
      <c r="F340" s="210" t="s">
        <v>985</v>
      </c>
      <c r="G340" s="211" t="s">
        <v>865</v>
      </c>
      <c r="H340" s="212">
        <v>93.724000000000004</v>
      </c>
      <c r="I340" s="213"/>
      <c r="J340" s="214">
        <f>ROUND(I340*H340,2)</f>
        <v>0</v>
      </c>
      <c r="K340" s="210" t="s">
        <v>981</v>
      </c>
      <c r="L340" s="215"/>
      <c r="M340" s="216" t="s">
        <v>19</v>
      </c>
      <c r="N340" s="217" t="s">
        <v>46</v>
      </c>
      <c r="O340" s="82"/>
      <c r="P340" s="204">
        <f>O340*H340</f>
        <v>0</v>
      </c>
      <c r="Q340" s="204">
        <v>0.001</v>
      </c>
      <c r="R340" s="204">
        <f>Q340*H340</f>
        <v>0.093724000000000002</v>
      </c>
      <c r="S340" s="204">
        <v>0</v>
      </c>
      <c r="T340" s="20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282</v>
      </c>
      <c r="AT340" s="206" t="s">
        <v>324</v>
      </c>
      <c r="AU340" s="206" t="s">
        <v>158</v>
      </c>
      <c r="AY340" s="15" t="s">
        <v>150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5" t="s">
        <v>80</v>
      </c>
      <c r="BK340" s="207">
        <f>ROUND(I340*H340,2)</f>
        <v>0</v>
      </c>
      <c r="BL340" s="15" t="s">
        <v>217</v>
      </c>
      <c r="BM340" s="206" t="s">
        <v>992</v>
      </c>
    </row>
    <row r="341" s="2" customFormat="1" ht="14.4" customHeight="1">
      <c r="A341" s="36"/>
      <c r="B341" s="37"/>
      <c r="C341" s="195" t="s">
        <v>993</v>
      </c>
      <c r="D341" s="195" t="s">
        <v>152</v>
      </c>
      <c r="E341" s="196" t="s">
        <v>994</v>
      </c>
      <c r="F341" s="197" t="s">
        <v>995</v>
      </c>
      <c r="G341" s="198" t="s">
        <v>170</v>
      </c>
      <c r="H341" s="199">
        <v>74.200000000000003</v>
      </c>
      <c r="I341" s="200"/>
      <c r="J341" s="201">
        <f>ROUND(I341*H341,2)</f>
        <v>0</v>
      </c>
      <c r="K341" s="197" t="s">
        <v>981</v>
      </c>
      <c r="L341" s="42"/>
      <c r="M341" s="202" t="s">
        <v>19</v>
      </c>
      <c r="N341" s="203" t="s">
        <v>46</v>
      </c>
      <c r="O341" s="82"/>
      <c r="P341" s="204">
        <f>O341*H341</f>
        <v>0</v>
      </c>
      <c r="Q341" s="204">
        <v>6.0000000000000002E-05</v>
      </c>
      <c r="R341" s="204">
        <f>Q341*H341</f>
        <v>0.0044520000000000002</v>
      </c>
      <c r="S341" s="204">
        <v>0</v>
      </c>
      <c r="T341" s="20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217</v>
      </c>
      <c r="AT341" s="206" t="s">
        <v>152</v>
      </c>
      <c r="AU341" s="206" t="s">
        <v>158</v>
      </c>
      <c r="AY341" s="15" t="s">
        <v>150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5" t="s">
        <v>80</v>
      </c>
      <c r="BK341" s="207">
        <f>ROUND(I341*H341,2)</f>
        <v>0</v>
      </c>
      <c r="BL341" s="15" t="s">
        <v>217</v>
      </c>
      <c r="BM341" s="206" t="s">
        <v>996</v>
      </c>
    </row>
    <row r="342" s="2" customFormat="1" ht="14.4" customHeight="1">
      <c r="A342" s="36"/>
      <c r="B342" s="37"/>
      <c r="C342" s="208" t="s">
        <v>997</v>
      </c>
      <c r="D342" s="208" t="s">
        <v>324</v>
      </c>
      <c r="E342" s="209" t="s">
        <v>998</v>
      </c>
      <c r="F342" s="210" t="s">
        <v>999</v>
      </c>
      <c r="G342" s="211" t="s">
        <v>170</v>
      </c>
      <c r="H342" s="212">
        <v>81.620000000000005</v>
      </c>
      <c r="I342" s="213"/>
      <c r="J342" s="214">
        <f>ROUND(I342*H342,2)</f>
        <v>0</v>
      </c>
      <c r="K342" s="210" t="s">
        <v>981</v>
      </c>
      <c r="L342" s="215"/>
      <c r="M342" s="216" t="s">
        <v>19</v>
      </c>
      <c r="N342" s="217" t="s">
        <v>46</v>
      </c>
      <c r="O342" s="82"/>
      <c r="P342" s="204">
        <f>O342*H342</f>
        <v>0</v>
      </c>
      <c r="Q342" s="204">
        <v>0.0030000000000000001</v>
      </c>
      <c r="R342" s="204">
        <f>Q342*H342</f>
        <v>0.24486000000000002</v>
      </c>
      <c r="S342" s="204">
        <v>0</v>
      </c>
      <c r="T342" s="20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282</v>
      </c>
      <c r="AT342" s="206" t="s">
        <v>324</v>
      </c>
      <c r="AU342" s="206" t="s">
        <v>158</v>
      </c>
      <c r="AY342" s="15" t="s">
        <v>150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5" t="s">
        <v>80</v>
      </c>
      <c r="BK342" s="207">
        <f>ROUND(I342*H342,2)</f>
        <v>0</v>
      </c>
      <c r="BL342" s="15" t="s">
        <v>217</v>
      </c>
      <c r="BM342" s="206" t="s">
        <v>1000</v>
      </c>
    </row>
    <row r="343" s="2" customFormat="1" ht="24.15" customHeight="1">
      <c r="A343" s="36"/>
      <c r="B343" s="37"/>
      <c r="C343" s="195" t="s">
        <v>1001</v>
      </c>
      <c r="D343" s="195" t="s">
        <v>152</v>
      </c>
      <c r="E343" s="196" t="s">
        <v>1002</v>
      </c>
      <c r="F343" s="197" t="s">
        <v>1003</v>
      </c>
      <c r="G343" s="198" t="s">
        <v>232</v>
      </c>
      <c r="H343" s="199">
        <v>0.41299999999999998</v>
      </c>
      <c r="I343" s="200"/>
      <c r="J343" s="201">
        <f>ROUND(I343*H343,2)</f>
        <v>0</v>
      </c>
      <c r="K343" s="197" t="s">
        <v>156</v>
      </c>
      <c r="L343" s="42"/>
      <c r="M343" s="202" t="s">
        <v>19</v>
      </c>
      <c r="N343" s="203" t="s">
        <v>46</v>
      </c>
      <c r="O343" s="82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217</v>
      </c>
      <c r="AT343" s="206" t="s">
        <v>152</v>
      </c>
      <c r="AU343" s="206" t="s">
        <v>158</v>
      </c>
      <c r="AY343" s="15" t="s">
        <v>150</v>
      </c>
      <c r="BE343" s="207">
        <f>IF(N343="základní",J343,0)</f>
        <v>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5" t="s">
        <v>80</v>
      </c>
      <c r="BK343" s="207">
        <f>ROUND(I343*H343,2)</f>
        <v>0</v>
      </c>
      <c r="BL343" s="15" t="s">
        <v>217</v>
      </c>
      <c r="BM343" s="206" t="s">
        <v>1004</v>
      </c>
    </row>
    <row r="344" s="2" customFormat="1" ht="24.15" customHeight="1">
      <c r="A344" s="36"/>
      <c r="B344" s="37"/>
      <c r="C344" s="195" t="s">
        <v>1005</v>
      </c>
      <c r="D344" s="195" t="s">
        <v>152</v>
      </c>
      <c r="E344" s="196" t="s">
        <v>1006</v>
      </c>
      <c r="F344" s="197" t="s">
        <v>1007</v>
      </c>
      <c r="G344" s="198" t="s">
        <v>232</v>
      </c>
      <c r="H344" s="199">
        <v>0.41299999999999998</v>
      </c>
      <c r="I344" s="200"/>
      <c r="J344" s="201">
        <f>ROUND(I344*H344,2)</f>
        <v>0</v>
      </c>
      <c r="K344" s="197" t="s">
        <v>156</v>
      </c>
      <c r="L344" s="42"/>
      <c r="M344" s="202" t="s">
        <v>19</v>
      </c>
      <c r="N344" s="203" t="s">
        <v>46</v>
      </c>
      <c r="O344" s="82"/>
      <c r="P344" s="204">
        <f>O344*H344</f>
        <v>0</v>
      </c>
      <c r="Q344" s="204">
        <v>0</v>
      </c>
      <c r="R344" s="204">
        <f>Q344*H344</f>
        <v>0</v>
      </c>
      <c r="S344" s="204">
        <v>0</v>
      </c>
      <c r="T344" s="20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6" t="s">
        <v>217</v>
      </c>
      <c r="AT344" s="206" t="s">
        <v>152</v>
      </c>
      <c r="AU344" s="206" t="s">
        <v>158</v>
      </c>
      <c r="AY344" s="15" t="s">
        <v>150</v>
      </c>
      <c r="BE344" s="207">
        <f>IF(N344="základní",J344,0)</f>
        <v>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5" t="s">
        <v>80</v>
      </c>
      <c r="BK344" s="207">
        <f>ROUND(I344*H344,2)</f>
        <v>0</v>
      </c>
      <c r="BL344" s="15" t="s">
        <v>217</v>
      </c>
      <c r="BM344" s="206" t="s">
        <v>1008</v>
      </c>
    </row>
    <row r="345" s="12" customFormat="1" ht="22.8" customHeight="1">
      <c r="A345" s="12"/>
      <c r="B345" s="179"/>
      <c r="C345" s="180"/>
      <c r="D345" s="181" t="s">
        <v>74</v>
      </c>
      <c r="E345" s="193" t="s">
        <v>1009</v>
      </c>
      <c r="F345" s="193" t="s">
        <v>1010</v>
      </c>
      <c r="G345" s="180"/>
      <c r="H345" s="180"/>
      <c r="I345" s="183"/>
      <c r="J345" s="194">
        <f>BK345</f>
        <v>0</v>
      </c>
      <c r="K345" s="180"/>
      <c r="L345" s="185"/>
      <c r="M345" s="186"/>
      <c r="N345" s="187"/>
      <c r="O345" s="187"/>
      <c r="P345" s="188">
        <f>SUM(P346:P364)</f>
        <v>0</v>
      </c>
      <c r="Q345" s="187"/>
      <c r="R345" s="188">
        <f>SUM(R346:R364)</f>
        <v>7.3731499999999999</v>
      </c>
      <c r="S345" s="187"/>
      <c r="T345" s="189">
        <f>SUM(T346:T364)</f>
        <v>6.7863999999999995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0" t="s">
        <v>158</v>
      </c>
      <c r="AT345" s="191" t="s">
        <v>74</v>
      </c>
      <c r="AU345" s="191" t="s">
        <v>80</v>
      </c>
      <c r="AY345" s="190" t="s">
        <v>150</v>
      </c>
      <c r="BK345" s="192">
        <f>SUM(BK346:BK364)</f>
        <v>0</v>
      </c>
    </row>
    <row r="346" s="2" customFormat="1" ht="14.4" customHeight="1">
      <c r="A346" s="36"/>
      <c r="B346" s="37"/>
      <c r="C346" s="195" t="s">
        <v>1011</v>
      </c>
      <c r="D346" s="195" t="s">
        <v>152</v>
      </c>
      <c r="E346" s="196" t="s">
        <v>1012</v>
      </c>
      <c r="F346" s="197" t="s">
        <v>1013</v>
      </c>
      <c r="G346" s="198" t="s">
        <v>155</v>
      </c>
      <c r="H346" s="199">
        <v>1145</v>
      </c>
      <c r="I346" s="200"/>
      <c r="J346" s="201">
        <f>ROUND(I346*H346,2)</f>
        <v>0</v>
      </c>
      <c r="K346" s="197" t="s">
        <v>156</v>
      </c>
      <c r="L346" s="42"/>
      <c r="M346" s="202" t="s">
        <v>19</v>
      </c>
      <c r="N346" s="203" t="s">
        <v>46</v>
      </c>
      <c r="O346" s="82"/>
      <c r="P346" s="204">
        <f>O346*H346</f>
        <v>0</v>
      </c>
      <c r="Q346" s="204">
        <v>0</v>
      </c>
      <c r="R346" s="204">
        <f>Q346*H346</f>
        <v>0</v>
      </c>
      <c r="S346" s="204">
        <v>0.002</v>
      </c>
      <c r="T346" s="205">
        <f>S346*H346</f>
        <v>2.29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217</v>
      </c>
      <c r="AT346" s="206" t="s">
        <v>152</v>
      </c>
      <c r="AU346" s="206" t="s">
        <v>158</v>
      </c>
      <c r="AY346" s="15" t="s">
        <v>150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5" t="s">
        <v>80</v>
      </c>
      <c r="BK346" s="207">
        <f>ROUND(I346*H346,2)</f>
        <v>0</v>
      </c>
      <c r="BL346" s="15" t="s">
        <v>217</v>
      </c>
      <c r="BM346" s="206" t="s">
        <v>1014</v>
      </c>
    </row>
    <row r="347" s="2" customFormat="1" ht="14.4" customHeight="1">
      <c r="A347" s="36"/>
      <c r="B347" s="37"/>
      <c r="C347" s="195" t="s">
        <v>1015</v>
      </c>
      <c r="D347" s="195" t="s">
        <v>152</v>
      </c>
      <c r="E347" s="196" t="s">
        <v>1016</v>
      </c>
      <c r="F347" s="197" t="s">
        <v>1017</v>
      </c>
      <c r="G347" s="198" t="s">
        <v>166</v>
      </c>
      <c r="H347" s="199">
        <v>3</v>
      </c>
      <c r="I347" s="200"/>
      <c r="J347" s="201">
        <f>ROUND(I347*H347,2)</f>
        <v>0</v>
      </c>
      <c r="K347" s="197" t="s">
        <v>156</v>
      </c>
      <c r="L347" s="42"/>
      <c r="M347" s="202" t="s">
        <v>19</v>
      </c>
      <c r="N347" s="203" t="s">
        <v>46</v>
      </c>
      <c r="O347" s="82"/>
      <c r="P347" s="204">
        <f>O347*H347</f>
        <v>0</v>
      </c>
      <c r="Q347" s="204">
        <v>0.00044999999999999999</v>
      </c>
      <c r="R347" s="204">
        <f>Q347*H347</f>
        <v>0.0013500000000000001</v>
      </c>
      <c r="S347" s="204">
        <v>0</v>
      </c>
      <c r="T347" s="20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6" t="s">
        <v>217</v>
      </c>
      <c r="AT347" s="206" t="s">
        <v>152</v>
      </c>
      <c r="AU347" s="206" t="s">
        <v>158</v>
      </c>
      <c r="AY347" s="15" t="s">
        <v>150</v>
      </c>
      <c r="BE347" s="207">
        <f>IF(N347="základní",J347,0)</f>
        <v>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5" t="s">
        <v>80</v>
      </c>
      <c r="BK347" s="207">
        <f>ROUND(I347*H347,2)</f>
        <v>0</v>
      </c>
      <c r="BL347" s="15" t="s">
        <v>217</v>
      </c>
      <c r="BM347" s="206" t="s">
        <v>1018</v>
      </c>
    </row>
    <row r="348" s="2" customFormat="1" ht="14.4" customHeight="1">
      <c r="A348" s="36"/>
      <c r="B348" s="37"/>
      <c r="C348" s="195" t="s">
        <v>1019</v>
      </c>
      <c r="D348" s="195" t="s">
        <v>152</v>
      </c>
      <c r="E348" s="196" t="s">
        <v>1020</v>
      </c>
      <c r="F348" s="197" t="s">
        <v>1021</v>
      </c>
      <c r="G348" s="198" t="s">
        <v>155</v>
      </c>
      <c r="H348" s="199">
        <v>10</v>
      </c>
      <c r="I348" s="200"/>
      <c r="J348" s="201">
        <f>ROUND(I348*H348,2)</f>
        <v>0</v>
      </c>
      <c r="K348" s="197" t="s">
        <v>156</v>
      </c>
      <c r="L348" s="42"/>
      <c r="M348" s="202" t="s">
        <v>19</v>
      </c>
      <c r="N348" s="203" t="s">
        <v>46</v>
      </c>
      <c r="O348" s="82"/>
      <c r="P348" s="204">
        <f>O348*H348</f>
        <v>0</v>
      </c>
      <c r="Q348" s="204">
        <v>0.00088000000000000003</v>
      </c>
      <c r="R348" s="204">
        <f>Q348*H348</f>
        <v>0.0088000000000000005</v>
      </c>
      <c r="S348" s="204">
        <v>0</v>
      </c>
      <c r="T348" s="20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217</v>
      </c>
      <c r="AT348" s="206" t="s">
        <v>152</v>
      </c>
      <c r="AU348" s="206" t="s">
        <v>158</v>
      </c>
      <c r="AY348" s="15" t="s">
        <v>150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5" t="s">
        <v>80</v>
      </c>
      <c r="BK348" s="207">
        <f>ROUND(I348*H348,2)</f>
        <v>0</v>
      </c>
      <c r="BL348" s="15" t="s">
        <v>217</v>
      </c>
      <c r="BM348" s="206" t="s">
        <v>1022</v>
      </c>
    </row>
    <row r="349" s="2" customFormat="1" ht="24.15" customHeight="1">
      <c r="A349" s="36"/>
      <c r="B349" s="37"/>
      <c r="C349" s="208" t="s">
        <v>1023</v>
      </c>
      <c r="D349" s="208" t="s">
        <v>324</v>
      </c>
      <c r="E349" s="209" t="s">
        <v>1024</v>
      </c>
      <c r="F349" s="210" t="s">
        <v>1025</v>
      </c>
      <c r="G349" s="211" t="s">
        <v>155</v>
      </c>
      <c r="H349" s="212">
        <v>10</v>
      </c>
      <c r="I349" s="213"/>
      <c r="J349" s="214">
        <f>ROUND(I349*H349,2)</f>
        <v>0</v>
      </c>
      <c r="K349" s="210" t="s">
        <v>156</v>
      </c>
      <c r="L349" s="215"/>
      <c r="M349" s="216" t="s">
        <v>19</v>
      </c>
      <c r="N349" s="217" t="s">
        <v>46</v>
      </c>
      <c r="O349" s="82"/>
      <c r="P349" s="204">
        <f>O349*H349</f>
        <v>0</v>
      </c>
      <c r="Q349" s="204">
        <v>0.0051999999999999998</v>
      </c>
      <c r="R349" s="204">
        <f>Q349*H349</f>
        <v>0.051999999999999998</v>
      </c>
      <c r="S349" s="204">
        <v>0</v>
      </c>
      <c r="T349" s="20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282</v>
      </c>
      <c r="AT349" s="206" t="s">
        <v>324</v>
      </c>
      <c r="AU349" s="206" t="s">
        <v>158</v>
      </c>
      <c r="AY349" s="15" t="s">
        <v>150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5" t="s">
        <v>80</v>
      </c>
      <c r="BK349" s="207">
        <f>ROUND(I349*H349,2)</f>
        <v>0</v>
      </c>
      <c r="BL349" s="15" t="s">
        <v>217</v>
      </c>
      <c r="BM349" s="206" t="s">
        <v>1026</v>
      </c>
    </row>
    <row r="350" s="2" customFormat="1" ht="14.4" customHeight="1">
      <c r="A350" s="36"/>
      <c r="B350" s="37"/>
      <c r="C350" s="195" t="s">
        <v>1027</v>
      </c>
      <c r="D350" s="195" t="s">
        <v>152</v>
      </c>
      <c r="E350" s="196" t="s">
        <v>1028</v>
      </c>
      <c r="F350" s="197" t="s">
        <v>1029</v>
      </c>
      <c r="G350" s="198" t="s">
        <v>155</v>
      </c>
      <c r="H350" s="199">
        <v>1947</v>
      </c>
      <c r="I350" s="200"/>
      <c r="J350" s="201">
        <f>ROUND(I350*H350,2)</f>
        <v>0</v>
      </c>
      <c r="K350" s="197" t="s">
        <v>156</v>
      </c>
      <c r="L350" s="42"/>
      <c r="M350" s="202" t="s">
        <v>19</v>
      </c>
      <c r="N350" s="203" t="s">
        <v>46</v>
      </c>
      <c r="O350" s="82"/>
      <c r="P350" s="204">
        <f>O350*H350</f>
        <v>0</v>
      </c>
      <c r="Q350" s="204">
        <v>0.00072000000000000005</v>
      </c>
      <c r="R350" s="204">
        <f>Q350*H350</f>
        <v>1.4018400000000002</v>
      </c>
      <c r="S350" s="204">
        <v>0</v>
      </c>
      <c r="T350" s="20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6" t="s">
        <v>217</v>
      </c>
      <c r="AT350" s="206" t="s">
        <v>152</v>
      </c>
      <c r="AU350" s="206" t="s">
        <v>158</v>
      </c>
      <c r="AY350" s="15" t="s">
        <v>150</v>
      </c>
      <c r="BE350" s="207">
        <f>IF(N350="základní",J350,0)</f>
        <v>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15" t="s">
        <v>80</v>
      </c>
      <c r="BK350" s="207">
        <f>ROUND(I350*H350,2)</f>
        <v>0</v>
      </c>
      <c r="BL350" s="15" t="s">
        <v>217</v>
      </c>
      <c r="BM350" s="206" t="s">
        <v>1030</v>
      </c>
    </row>
    <row r="351" s="2" customFormat="1" ht="14.4" customHeight="1">
      <c r="A351" s="36"/>
      <c r="B351" s="37"/>
      <c r="C351" s="208" t="s">
        <v>1031</v>
      </c>
      <c r="D351" s="208" t="s">
        <v>324</v>
      </c>
      <c r="E351" s="209" t="s">
        <v>1032</v>
      </c>
      <c r="F351" s="210" t="s">
        <v>1033</v>
      </c>
      <c r="G351" s="211" t="s">
        <v>155</v>
      </c>
      <c r="H351" s="212">
        <v>1947</v>
      </c>
      <c r="I351" s="213"/>
      <c r="J351" s="214">
        <f>ROUND(I351*H351,2)</f>
        <v>0</v>
      </c>
      <c r="K351" s="210" t="s">
        <v>156</v>
      </c>
      <c r="L351" s="215"/>
      <c r="M351" s="216" t="s">
        <v>19</v>
      </c>
      <c r="N351" s="217" t="s">
        <v>46</v>
      </c>
      <c r="O351" s="82"/>
      <c r="P351" s="204">
        <f>O351*H351</f>
        <v>0</v>
      </c>
      <c r="Q351" s="204">
        <v>0.0025000000000000001</v>
      </c>
      <c r="R351" s="204">
        <f>Q351*H351</f>
        <v>4.8674999999999997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282</v>
      </c>
      <c r="AT351" s="206" t="s">
        <v>324</v>
      </c>
      <c r="AU351" s="206" t="s">
        <v>158</v>
      </c>
      <c r="AY351" s="15" t="s">
        <v>150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5" t="s">
        <v>80</v>
      </c>
      <c r="BK351" s="207">
        <f>ROUND(I351*H351,2)</f>
        <v>0</v>
      </c>
      <c r="BL351" s="15" t="s">
        <v>217</v>
      </c>
      <c r="BM351" s="206" t="s">
        <v>1034</v>
      </c>
    </row>
    <row r="352" s="2" customFormat="1" ht="24.15" customHeight="1">
      <c r="A352" s="36"/>
      <c r="B352" s="37"/>
      <c r="C352" s="195" t="s">
        <v>1035</v>
      </c>
      <c r="D352" s="195" t="s">
        <v>152</v>
      </c>
      <c r="E352" s="196" t="s">
        <v>1036</v>
      </c>
      <c r="F352" s="197" t="s">
        <v>1037</v>
      </c>
      <c r="G352" s="198" t="s">
        <v>166</v>
      </c>
      <c r="H352" s="199">
        <v>1260</v>
      </c>
      <c r="I352" s="200"/>
      <c r="J352" s="201">
        <f>ROUND(I352*H352,2)</f>
        <v>0</v>
      </c>
      <c r="K352" s="197" t="s">
        <v>156</v>
      </c>
      <c r="L352" s="42"/>
      <c r="M352" s="202" t="s">
        <v>19</v>
      </c>
      <c r="N352" s="203" t="s">
        <v>46</v>
      </c>
      <c r="O352" s="82"/>
      <c r="P352" s="204">
        <f>O352*H352</f>
        <v>0</v>
      </c>
      <c r="Q352" s="204">
        <v>0</v>
      </c>
      <c r="R352" s="204">
        <f>Q352*H352</f>
        <v>0</v>
      </c>
      <c r="S352" s="204">
        <v>0</v>
      </c>
      <c r="T352" s="20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6" t="s">
        <v>217</v>
      </c>
      <c r="AT352" s="206" t="s">
        <v>152</v>
      </c>
      <c r="AU352" s="206" t="s">
        <v>158</v>
      </c>
      <c r="AY352" s="15" t="s">
        <v>150</v>
      </c>
      <c r="BE352" s="207">
        <f>IF(N352="základní",J352,0)</f>
        <v>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5" t="s">
        <v>80</v>
      </c>
      <c r="BK352" s="207">
        <f>ROUND(I352*H352,2)</f>
        <v>0</v>
      </c>
      <c r="BL352" s="15" t="s">
        <v>217</v>
      </c>
      <c r="BM352" s="206" t="s">
        <v>1038</v>
      </c>
    </row>
    <row r="353" s="2" customFormat="1" ht="24.15" customHeight="1">
      <c r="A353" s="36"/>
      <c r="B353" s="37"/>
      <c r="C353" s="195" t="s">
        <v>1039</v>
      </c>
      <c r="D353" s="195" t="s">
        <v>152</v>
      </c>
      <c r="E353" s="196" t="s">
        <v>1040</v>
      </c>
      <c r="F353" s="197" t="s">
        <v>1041</v>
      </c>
      <c r="G353" s="198" t="s">
        <v>166</v>
      </c>
      <c r="H353" s="199">
        <v>1</v>
      </c>
      <c r="I353" s="200"/>
      <c r="J353" s="201">
        <f>ROUND(I353*H353,2)</f>
        <v>0</v>
      </c>
      <c r="K353" s="197" t="s">
        <v>156</v>
      </c>
      <c r="L353" s="42"/>
      <c r="M353" s="202" t="s">
        <v>19</v>
      </c>
      <c r="N353" s="203" t="s">
        <v>46</v>
      </c>
      <c r="O353" s="82"/>
      <c r="P353" s="204">
        <f>O353*H353</f>
        <v>0</v>
      </c>
      <c r="Q353" s="204">
        <v>0.0074999999999999997</v>
      </c>
      <c r="R353" s="204">
        <f>Q353*H353</f>
        <v>0.0074999999999999997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217</v>
      </c>
      <c r="AT353" s="206" t="s">
        <v>152</v>
      </c>
      <c r="AU353" s="206" t="s">
        <v>158</v>
      </c>
      <c r="AY353" s="15" t="s">
        <v>150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5" t="s">
        <v>80</v>
      </c>
      <c r="BK353" s="207">
        <f>ROUND(I353*H353,2)</f>
        <v>0</v>
      </c>
      <c r="BL353" s="15" t="s">
        <v>217</v>
      </c>
      <c r="BM353" s="206" t="s">
        <v>1042</v>
      </c>
    </row>
    <row r="354" s="2" customFormat="1" ht="24.15" customHeight="1">
      <c r="A354" s="36"/>
      <c r="B354" s="37"/>
      <c r="C354" s="195" t="s">
        <v>1043</v>
      </c>
      <c r="D354" s="195" t="s">
        <v>152</v>
      </c>
      <c r="E354" s="196" t="s">
        <v>1044</v>
      </c>
      <c r="F354" s="197" t="s">
        <v>1045</v>
      </c>
      <c r="G354" s="198" t="s">
        <v>170</v>
      </c>
      <c r="H354" s="199">
        <v>128</v>
      </c>
      <c r="I354" s="200"/>
      <c r="J354" s="201">
        <f>ROUND(I354*H354,2)</f>
        <v>0</v>
      </c>
      <c r="K354" s="197" t="s">
        <v>156</v>
      </c>
      <c r="L354" s="42"/>
      <c r="M354" s="202" t="s">
        <v>19</v>
      </c>
      <c r="N354" s="203" t="s">
        <v>46</v>
      </c>
      <c r="O354" s="82"/>
      <c r="P354" s="204">
        <f>O354*H354</f>
        <v>0</v>
      </c>
      <c r="Q354" s="204">
        <v>0.00059999999999999995</v>
      </c>
      <c r="R354" s="204">
        <f>Q354*H354</f>
        <v>0.076799999999999993</v>
      </c>
      <c r="S354" s="204">
        <v>0</v>
      </c>
      <c r="T354" s="20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217</v>
      </c>
      <c r="AT354" s="206" t="s">
        <v>152</v>
      </c>
      <c r="AU354" s="206" t="s">
        <v>158</v>
      </c>
      <c r="AY354" s="15" t="s">
        <v>150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5" t="s">
        <v>80</v>
      </c>
      <c r="BK354" s="207">
        <f>ROUND(I354*H354,2)</f>
        <v>0</v>
      </c>
      <c r="BL354" s="15" t="s">
        <v>217</v>
      </c>
      <c r="BM354" s="206" t="s">
        <v>1046</v>
      </c>
    </row>
    <row r="355" s="2" customFormat="1" ht="24.15" customHeight="1">
      <c r="A355" s="36"/>
      <c r="B355" s="37"/>
      <c r="C355" s="195" t="s">
        <v>1047</v>
      </c>
      <c r="D355" s="195" t="s">
        <v>152</v>
      </c>
      <c r="E355" s="196" t="s">
        <v>1048</v>
      </c>
      <c r="F355" s="197" t="s">
        <v>1049</v>
      </c>
      <c r="G355" s="198" t="s">
        <v>170</v>
      </c>
      <c r="H355" s="199">
        <v>632</v>
      </c>
      <c r="I355" s="200"/>
      <c r="J355" s="201">
        <f>ROUND(I355*H355,2)</f>
        <v>0</v>
      </c>
      <c r="K355" s="197" t="s">
        <v>156</v>
      </c>
      <c r="L355" s="42"/>
      <c r="M355" s="202" t="s">
        <v>19</v>
      </c>
      <c r="N355" s="203" t="s">
        <v>46</v>
      </c>
      <c r="O355" s="82"/>
      <c r="P355" s="204">
        <f>O355*H355</f>
        <v>0</v>
      </c>
      <c r="Q355" s="204">
        <v>0.00059999999999999995</v>
      </c>
      <c r="R355" s="204">
        <f>Q355*H355</f>
        <v>0.37919999999999998</v>
      </c>
      <c r="S355" s="204">
        <v>0</v>
      </c>
      <c r="T355" s="20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217</v>
      </c>
      <c r="AT355" s="206" t="s">
        <v>152</v>
      </c>
      <c r="AU355" s="206" t="s">
        <v>158</v>
      </c>
      <c r="AY355" s="15" t="s">
        <v>150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5" t="s">
        <v>80</v>
      </c>
      <c r="BK355" s="207">
        <f>ROUND(I355*H355,2)</f>
        <v>0</v>
      </c>
      <c r="BL355" s="15" t="s">
        <v>217</v>
      </c>
      <c r="BM355" s="206" t="s">
        <v>1050</v>
      </c>
    </row>
    <row r="356" s="2" customFormat="1" ht="14.4" customHeight="1">
      <c r="A356" s="36"/>
      <c r="B356" s="37"/>
      <c r="C356" s="195" t="s">
        <v>1051</v>
      </c>
      <c r="D356" s="195" t="s">
        <v>152</v>
      </c>
      <c r="E356" s="196" t="s">
        <v>1052</v>
      </c>
      <c r="F356" s="197" t="s">
        <v>1053</v>
      </c>
      <c r="G356" s="198" t="s">
        <v>170</v>
      </c>
      <c r="H356" s="199">
        <v>336.80000000000001</v>
      </c>
      <c r="I356" s="200"/>
      <c r="J356" s="201">
        <f>ROUND(I356*H356,2)</f>
        <v>0</v>
      </c>
      <c r="K356" s="197" t="s">
        <v>156</v>
      </c>
      <c r="L356" s="42"/>
      <c r="M356" s="202" t="s">
        <v>19</v>
      </c>
      <c r="N356" s="203" t="s">
        <v>46</v>
      </c>
      <c r="O356" s="82"/>
      <c r="P356" s="204">
        <f>O356*H356</f>
        <v>0</v>
      </c>
      <c r="Q356" s="204">
        <v>0.0011999999999999999</v>
      </c>
      <c r="R356" s="204">
        <f>Q356*H356</f>
        <v>0.40415999999999996</v>
      </c>
      <c r="S356" s="204">
        <v>0</v>
      </c>
      <c r="T356" s="20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217</v>
      </c>
      <c r="AT356" s="206" t="s">
        <v>152</v>
      </c>
      <c r="AU356" s="206" t="s">
        <v>158</v>
      </c>
      <c r="AY356" s="15" t="s">
        <v>150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5" t="s">
        <v>80</v>
      </c>
      <c r="BK356" s="207">
        <f>ROUND(I356*H356,2)</f>
        <v>0</v>
      </c>
      <c r="BL356" s="15" t="s">
        <v>217</v>
      </c>
      <c r="BM356" s="206" t="s">
        <v>1054</v>
      </c>
    </row>
    <row r="357" s="2" customFormat="1" ht="14.4" customHeight="1">
      <c r="A357" s="36"/>
      <c r="B357" s="37"/>
      <c r="C357" s="195" t="s">
        <v>1055</v>
      </c>
      <c r="D357" s="195" t="s">
        <v>152</v>
      </c>
      <c r="E357" s="196" t="s">
        <v>1056</v>
      </c>
      <c r="F357" s="197" t="s">
        <v>1057</v>
      </c>
      <c r="G357" s="198" t="s">
        <v>170</v>
      </c>
      <c r="H357" s="199">
        <v>116</v>
      </c>
      <c r="I357" s="200"/>
      <c r="J357" s="201">
        <f>ROUND(I357*H357,2)</f>
        <v>0</v>
      </c>
      <c r="K357" s="197" t="s">
        <v>156</v>
      </c>
      <c r="L357" s="42"/>
      <c r="M357" s="202" t="s">
        <v>19</v>
      </c>
      <c r="N357" s="203" t="s">
        <v>46</v>
      </c>
      <c r="O357" s="82"/>
      <c r="P357" s="204">
        <f>O357*H357</f>
        <v>0</v>
      </c>
      <c r="Q357" s="204">
        <v>0.0015</v>
      </c>
      <c r="R357" s="204">
        <f>Q357*H357</f>
        <v>0.17400000000000002</v>
      </c>
      <c r="S357" s="204">
        <v>0</v>
      </c>
      <c r="T357" s="20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6" t="s">
        <v>217</v>
      </c>
      <c r="AT357" s="206" t="s">
        <v>152</v>
      </c>
      <c r="AU357" s="206" t="s">
        <v>158</v>
      </c>
      <c r="AY357" s="15" t="s">
        <v>150</v>
      </c>
      <c r="BE357" s="207">
        <f>IF(N357="základní",J357,0)</f>
        <v>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5" t="s">
        <v>80</v>
      </c>
      <c r="BK357" s="207">
        <f>ROUND(I357*H357,2)</f>
        <v>0</v>
      </c>
      <c r="BL357" s="15" t="s">
        <v>217</v>
      </c>
      <c r="BM357" s="206" t="s">
        <v>1058</v>
      </c>
    </row>
    <row r="358" s="2" customFormat="1" ht="24.15" customHeight="1">
      <c r="A358" s="36"/>
      <c r="B358" s="37"/>
      <c r="C358" s="195" t="s">
        <v>1059</v>
      </c>
      <c r="D358" s="195" t="s">
        <v>152</v>
      </c>
      <c r="E358" s="196" t="s">
        <v>1060</v>
      </c>
      <c r="F358" s="197" t="s">
        <v>1061</v>
      </c>
      <c r="G358" s="198" t="s">
        <v>155</v>
      </c>
      <c r="H358" s="199">
        <v>210</v>
      </c>
      <c r="I358" s="200"/>
      <c r="J358" s="201">
        <f>ROUND(I358*H358,2)</f>
        <v>0</v>
      </c>
      <c r="K358" s="197" t="s">
        <v>156</v>
      </c>
      <c r="L358" s="42"/>
      <c r="M358" s="202" t="s">
        <v>19</v>
      </c>
      <c r="N358" s="203" t="s">
        <v>46</v>
      </c>
      <c r="O358" s="82"/>
      <c r="P358" s="204">
        <f>O358*H358</f>
        <v>0</v>
      </c>
      <c r="Q358" s="204">
        <v>0</v>
      </c>
      <c r="R358" s="204">
        <f>Q358*H358</f>
        <v>0</v>
      </c>
      <c r="S358" s="204">
        <v>0</v>
      </c>
      <c r="T358" s="20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6" t="s">
        <v>217</v>
      </c>
      <c r="AT358" s="206" t="s">
        <v>152</v>
      </c>
      <c r="AU358" s="206" t="s">
        <v>158</v>
      </c>
      <c r="AY358" s="15" t="s">
        <v>150</v>
      </c>
      <c r="BE358" s="207">
        <f>IF(N358="základní",J358,0)</f>
        <v>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5" t="s">
        <v>80</v>
      </c>
      <c r="BK358" s="207">
        <f>ROUND(I358*H358,2)</f>
        <v>0</v>
      </c>
      <c r="BL358" s="15" t="s">
        <v>217</v>
      </c>
      <c r="BM358" s="206" t="s">
        <v>1062</v>
      </c>
    </row>
    <row r="359" s="2" customFormat="1" ht="14.4" customHeight="1">
      <c r="A359" s="36"/>
      <c r="B359" s="37"/>
      <c r="C359" s="195" t="s">
        <v>1063</v>
      </c>
      <c r="D359" s="195" t="s">
        <v>152</v>
      </c>
      <c r="E359" s="196" t="s">
        <v>1064</v>
      </c>
      <c r="F359" s="197" t="s">
        <v>1065</v>
      </c>
      <c r="G359" s="198" t="s">
        <v>155</v>
      </c>
      <c r="H359" s="199">
        <v>1401</v>
      </c>
      <c r="I359" s="200"/>
      <c r="J359" s="201">
        <f>ROUND(I359*H359,2)</f>
        <v>0</v>
      </c>
      <c r="K359" s="197" t="s">
        <v>156</v>
      </c>
      <c r="L359" s="42"/>
      <c r="M359" s="202" t="s">
        <v>19</v>
      </c>
      <c r="N359" s="203" t="s">
        <v>46</v>
      </c>
      <c r="O359" s="82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6" t="s">
        <v>217</v>
      </c>
      <c r="AT359" s="206" t="s">
        <v>152</v>
      </c>
      <c r="AU359" s="206" t="s">
        <v>158</v>
      </c>
      <c r="AY359" s="15" t="s">
        <v>150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5" t="s">
        <v>80</v>
      </c>
      <c r="BK359" s="207">
        <f>ROUND(I359*H359,2)</f>
        <v>0</v>
      </c>
      <c r="BL359" s="15" t="s">
        <v>217</v>
      </c>
      <c r="BM359" s="206" t="s">
        <v>1066</v>
      </c>
    </row>
    <row r="360" s="2" customFormat="1" ht="14.4" customHeight="1">
      <c r="A360" s="36"/>
      <c r="B360" s="37"/>
      <c r="C360" s="195" t="s">
        <v>1067</v>
      </c>
      <c r="D360" s="195" t="s">
        <v>152</v>
      </c>
      <c r="E360" s="196" t="s">
        <v>1068</v>
      </c>
      <c r="F360" s="197" t="s">
        <v>1069</v>
      </c>
      <c r="G360" s="198" t="s">
        <v>155</v>
      </c>
      <c r="H360" s="199">
        <v>749</v>
      </c>
      <c r="I360" s="200"/>
      <c r="J360" s="201">
        <f>ROUND(I360*H360,2)</f>
        <v>0</v>
      </c>
      <c r="K360" s="197" t="s">
        <v>156</v>
      </c>
      <c r="L360" s="42"/>
      <c r="M360" s="202" t="s">
        <v>19</v>
      </c>
      <c r="N360" s="203" t="s">
        <v>46</v>
      </c>
      <c r="O360" s="82"/>
      <c r="P360" s="204">
        <f>O360*H360</f>
        <v>0</v>
      </c>
      <c r="Q360" s="204">
        <v>0</v>
      </c>
      <c r="R360" s="204">
        <f>Q360*H360</f>
        <v>0</v>
      </c>
      <c r="S360" s="204">
        <v>0.0060000000000000001</v>
      </c>
      <c r="T360" s="205">
        <f>S360*H360</f>
        <v>4.4939999999999998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6" t="s">
        <v>217</v>
      </c>
      <c r="AT360" s="206" t="s">
        <v>152</v>
      </c>
      <c r="AU360" s="206" t="s">
        <v>158</v>
      </c>
      <c r="AY360" s="15" t="s">
        <v>150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5" t="s">
        <v>80</v>
      </c>
      <c r="BK360" s="207">
        <f>ROUND(I360*H360,2)</f>
        <v>0</v>
      </c>
      <c r="BL360" s="15" t="s">
        <v>217</v>
      </c>
      <c r="BM360" s="206" t="s">
        <v>1070</v>
      </c>
    </row>
    <row r="361" s="2" customFormat="1" ht="14.4" customHeight="1">
      <c r="A361" s="36"/>
      <c r="B361" s="37"/>
      <c r="C361" s="195" t="s">
        <v>1071</v>
      </c>
      <c r="D361" s="195" t="s">
        <v>152</v>
      </c>
      <c r="E361" s="196" t="s">
        <v>1072</v>
      </c>
      <c r="F361" s="197" t="s">
        <v>1073</v>
      </c>
      <c r="G361" s="198" t="s">
        <v>166</v>
      </c>
      <c r="H361" s="199">
        <v>8</v>
      </c>
      <c r="I361" s="200"/>
      <c r="J361" s="201">
        <f>ROUND(I361*H361,2)</f>
        <v>0</v>
      </c>
      <c r="K361" s="197" t="s">
        <v>156</v>
      </c>
      <c r="L361" s="42"/>
      <c r="M361" s="202" t="s">
        <v>19</v>
      </c>
      <c r="N361" s="203" t="s">
        <v>46</v>
      </c>
      <c r="O361" s="82"/>
      <c r="P361" s="204">
        <f>O361*H361</f>
        <v>0</v>
      </c>
      <c r="Q361" s="204">
        <v>0</v>
      </c>
      <c r="R361" s="204">
        <f>Q361*H361</f>
        <v>0</v>
      </c>
      <c r="S361" s="204">
        <v>0.00029999999999999997</v>
      </c>
      <c r="T361" s="205">
        <f>S361*H361</f>
        <v>0.0023999999999999998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217</v>
      </c>
      <c r="AT361" s="206" t="s">
        <v>152</v>
      </c>
      <c r="AU361" s="206" t="s">
        <v>158</v>
      </c>
      <c r="AY361" s="15" t="s">
        <v>150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5" t="s">
        <v>80</v>
      </c>
      <c r="BK361" s="207">
        <f>ROUND(I361*H361,2)</f>
        <v>0</v>
      </c>
      <c r="BL361" s="15" t="s">
        <v>217</v>
      </c>
      <c r="BM361" s="206" t="s">
        <v>1074</v>
      </c>
    </row>
    <row r="362" s="2" customFormat="1" ht="24.15" customHeight="1">
      <c r="A362" s="36"/>
      <c r="B362" s="37"/>
      <c r="C362" s="195" t="s">
        <v>1075</v>
      </c>
      <c r="D362" s="195" t="s">
        <v>152</v>
      </c>
      <c r="E362" s="196" t="s">
        <v>1076</v>
      </c>
      <c r="F362" s="197" t="s">
        <v>1077</v>
      </c>
      <c r="G362" s="198" t="s">
        <v>155</v>
      </c>
      <c r="H362" s="199">
        <v>62.560000000000002</v>
      </c>
      <c r="I362" s="200"/>
      <c r="J362" s="201">
        <f>ROUND(I362*H362,2)</f>
        <v>0</v>
      </c>
      <c r="K362" s="197" t="s">
        <v>156</v>
      </c>
      <c r="L362" s="42"/>
      <c r="M362" s="202" t="s">
        <v>19</v>
      </c>
      <c r="N362" s="203" t="s">
        <v>46</v>
      </c>
      <c r="O362" s="82"/>
      <c r="P362" s="204">
        <f>O362*H362</f>
        <v>0</v>
      </c>
      <c r="Q362" s="204">
        <v>0</v>
      </c>
      <c r="R362" s="204">
        <f>Q362*H362</f>
        <v>0</v>
      </c>
      <c r="S362" s="204">
        <v>0</v>
      </c>
      <c r="T362" s="20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6" t="s">
        <v>217</v>
      </c>
      <c r="AT362" s="206" t="s">
        <v>152</v>
      </c>
      <c r="AU362" s="206" t="s">
        <v>158</v>
      </c>
      <c r="AY362" s="15" t="s">
        <v>150</v>
      </c>
      <c r="BE362" s="207">
        <f>IF(N362="základní",J362,0)</f>
        <v>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5" t="s">
        <v>80</v>
      </c>
      <c r="BK362" s="207">
        <f>ROUND(I362*H362,2)</f>
        <v>0</v>
      </c>
      <c r="BL362" s="15" t="s">
        <v>217</v>
      </c>
      <c r="BM362" s="206" t="s">
        <v>1078</v>
      </c>
    </row>
    <row r="363" s="2" customFormat="1" ht="24.15" customHeight="1">
      <c r="A363" s="36"/>
      <c r="B363" s="37"/>
      <c r="C363" s="195" t="s">
        <v>1079</v>
      </c>
      <c r="D363" s="195" t="s">
        <v>152</v>
      </c>
      <c r="E363" s="196" t="s">
        <v>1080</v>
      </c>
      <c r="F363" s="197" t="s">
        <v>1081</v>
      </c>
      <c r="G363" s="198" t="s">
        <v>232</v>
      </c>
      <c r="H363" s="199">
        <v>7.3730000000000002</v>
      </c>
      <c r="I363" s="200"/>
      <c r="J363" s="201">
        <f>ROUND(I363*H363,2)</f>
        <v>0</v>
      </c>
      <c r="K363" s="197" t="s">
        <v>156</v>
      </c>
      <c r="L363" s="42"/>
      <c r="M363" s="202" t="s">
        <v>19</v>
      </c>
      <c r="N363" s="203" t="s">
        <v>46</v>
      </c>
      <c r="O363" s="82"/>
      <c r="P363" s="204">
        <f>O363*H363</f>
        <v>0</v>
      </c>
      <c r="Q363" s="204">
        <v>0</v>
      </c>
      <c r="R363" s="204">
        <f>Q363*H363</f>
        <v>0</v>
      </c>
      <c r="S363" s="204">
        <v>0</v>
      </c>
      <c r="T363" s="20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6" t="s">
        <v>217</v>
      </c>
      <c r="AT363" s="206" t="s">
        <v>152</v>
      </c>
      <c r="AU363" s="206" t="s">
        <v>158</v>
      </c>
      <c r="AY363" s="15" t="s">
        <v>150</v>
      </c>
      <c r="BE363" s="207">
        <f>IF(N363="základní",J363,0)</f>
        <v>0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5" t="s">
        <v>80</v>
      </c>
      <c r="BK363" s="207">
        <f>ROUND(I363*H363,2)</f>
        <v>0</v>
      </c>
      <c r="BL363" s="15" t="s">
        <v>217</v>
      </c>
      <c r="BM363" s="206" t="s">
        <v>1082</v>
      </c>
    </row>
    <row r="364" s="2" customFormat="1" ht="24.15" customHeight="1">
      <c r="A364" s="36"/>
      <c r="B364" s="37"/>
      <c r="C364" s="195" t="s">
        <v>1083</v>
      </c>
      <c r="D364" s="195" t="s">
        <v>152</v>
      </c>
      <c r="E364" s="196" t="s">
        <v>1084</v>
      </c>
      <c r="F364" s="197" t="s">
        <v>1085</v>
      </c>
      <c r="G364" s="198" t="s">
        <v>232</v>
      </c>
      <c r="H364" s="199">
        <v>7.3730000000000002</v>
      </c>
      <c r="I364" s="200"/>
      <c r="J364" s="201">
        <f>ROUND(I364*H364,2)</f>
        <v>0</v>
      </c>
      <c r="K364" s="197" t="s">
        <v>156</v>
      </c>
      <c r="L364" s="42"/>
      <c r="M364" s="202" t="s">
        <v>19</v>
      </c>
      <c r="N364" s="203" t="s">
        <v>46</v>
      </c>
      <c r="O364" s="82"/>
      <c r="P364" s="204">
        <f>O364*H364</f>
        <v>0</v>
      </c>
      <c r="Q364" s="204">
        <v>0</v>
      </c>
      <c r="R364" s="204">
        <f>Q364*H364</f>
        <v>0</v>
      </c>
      <c r="S364" s="204">
        <v>0</v>
      </c>
      <c r="T364" s="20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6" t="s">
        <v>217</v>
      </c>
      <c r="AT364" s="206" t="s">
        <v>152</v>
      </c>
      <c r="AU364" s="206" t="s">
        <v>158</v>
      </c>
      <c r="AY364" s="15" t="s">
        <v>150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5" t="s">
        <v>80</v>
      </c>
      <c r="BK364" s="207">
        <f>ROUND(I364*H364,2)</f>
        <v>0</v>
      </c>
      <c r="BL364" s="15" t="s">
        <v>217</v>
      </c>
      <c r="BM364" s="206" t="s">
        <v>1086</v>
      </c>
    </row>
    <row r="365" s="12" customFormat="1" ht="22.8" customHeight="1">
      <c r="A365" s="12"/>
      <c r="B365" s="179"/>
      <c r="C365" s="180"/>
      <c r="D365" s="181" t="s">
        <v>74</v>
      </c>
      <c r="E365" s="193" t="s">
        <v>1087</v>
      </c>
      <c r="F365" s="193" t="s">
        <v>1088</v>
      </c>
      <c r="G365" s="180"/>
      <c r="H365" s="180"/>
      <c r="I365" s="183"/>
      <c r="J365" s="194">
        <f>BK365</f>
        <v>0</v>
      </c>
      <c r="K365" s="180"/>
      <c r="L365" s="185"/>
      <c r="M365" s="186"/>
      <c r="N365" s="187"/>
      <c r="O365" s="187"/>
      <c r="P365" s="188">
        <f>SUM(P366:P375)</f>
        <v>0</v>
      </c>
      <c r="Q365" s="187"/>
      <c r="R365" s="188">
        <f>SUM(R366:R375)</f>
        <v>1.5399649999999998</v>
      </c>
      <c r="S365" s="187"/>
      <c r="T365" s="189">
        <f>SUM(T366:T375)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0" t="s">
        <v>158</v>
      </c>
      <c r="AT365" s="191" t="s">
        <v>74</v>
      </c>
      <c r="AU365" s="191" t="s">
        <v>80</v>
      </c>
      <c r="AY365" s="190" t="s">
        <v>150</v>
      </c>
      <c r="BK365" s="192">
        <f>SUM(BK366:BK375)</f>
        <v>0</v>
      </c>
    </row>
    <row r="366" s="2" customFormat="1" ht="24.15" customHeight="1">
      <c r="A366" s="36"/>
      <c r="B366" s="37"/>
      <c r="C366" s="195" t="s">
        <v>1089</v>
      </c>
      <c r="D366" s="195" t="s">
        <v>152</v>
      </c>
      <c r="E366" s="196" t="s">
        <v>1090</v>
      </c>
      <c r="F366" s="197" t="s">
        <v>1091</v>
      </c>
      <c r="G366" s="198" t="s">
        <v>155</v>
      </c>
      <c r="H366" s="199">
        <v>9.9000000000000004</v>
      </c>
      <c r="I366" s="200"/>
      <c r="J366" s="201">
        <f>ROUND(I366*H366,2)</f>
        <v>0</v>
      </c>
      <c r="K366" s="197" t="s">
        <v>156</v>
      </c>
      <c r="L366" s="42"/>
      <c r="M366" s="202" t="s">
        <v>19</v>
      </c>
      <c r="N366" s="203" t="s">
        <v>46</v>
      </c>
      <c r="O366" s="82"/>
      <c r="P366" s="204">
        <f>O366*H366</f>
        <v>0</v>
      </c>
      <c r="Q366" s="204">
        <v>0</v>
      </c>
      <c r="R366" s="204">
        <f>Q366*H366</f>
        <v>0</v>
      </c>
      <c r="S366" s="204">
        <v>0</v>
      </c>
      <c r="T366" s="20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6" t="s">
        <v>217</v>
      </c>
      <c r="AT366" s="206" t="s">
        <v>152</v>
      </c>
      <c r="AU366" s="206" t="s">
        <v>158</v>
      </c>
      <c r="AY366" s="15" t="s">
        <v>150</v>
      </c>
      <c r="BE366" s="207">
        <f>IF(N366="základní",J366,0)</f>
        <v>0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5" t="s">
        <v>80</v>
      </c>
      <c r="BK366" s="207">
        <f>ROUND(I366*H366,2)</f>
        <v>0</v>
      </c>
      <c r="BL366" s="15" t="s">
        <v>217</v>
      </c>
      <c r="BM366" s="206" t="s">
        <v>1092</v>
      </c>
    </row>
    <row r="367" s="2" customFormat="1" ht="14.4" customHeight="1">
      <c r="A367" s="36"/>
      <c r="B367" s="37"/>
      <c r="C367" s="208" t="s">
        <v>1093</v>
      </c>
      <c r="D367" s="208" t="s">
        <v>324</v>
      </c>
      <c r="E367" s="209" t="s">
        <v>1094</v>
      </c>
      <c r="F367" s="210" t="s">
        <v>1095</v>
      </c>
      <c r="G367" s="211" t="s">
        <v>155</v>
      </c>
      <c r="H367" s="212">
        <v>9.9000000000000004</v>
      </c>
      <c r="I367" s="213"/>
      <c r="J367" s="214">
        <f>ROUND(I367*H367,2)</f>
        <v>0</v>
      </c>
      <c r="K367" s="210" t="s">
        <v>156</v>
      </c>
      <c r="L367" s="215"/>
      <c r="M367" s="216" t="s">
        <v>19</v>
      </c>
      <c r="N367" s="217" t="s">
        <v>46</v>
      </c>
      <c r="O367" s="82"/>
      <c r="P367" s="204">
        <f>O367*H367</f>
        <v>0</v>
      </c>
      <c r="Q367" s="204">
        <v>0.00089999999999999998</v>
      </c>
      <c r="R367" s="204">
        <f>Q367*H367</f>
        <v>0.0089099999999999995</v>
      </c>
      <c r="S367" s="204">
        <v>0</v>
      </c>
      <c r="T367" s="20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6" t="s">
        <v>282</v>
      </c>
      <c r="AT367" s="206" t="s">
        <v>324</v>
      </c>
      <c r="AU367" s="206" t="s">
        <v>158</v>
      </c>
      <c r="AY367" s="15" t="s">
        <v>150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5" t="s">
        <v>80</v>
      </c>
      <c r="BK367" s="207">
        <f>ROUND(I367*H367,2)</f>
        <v>0</v>
      </c>
      <c r="BL367" s="15" t="s">
        <v>217</v>
      </c>
      <c r="BM367" s="206" t="s">
        <v>1096</v>
      </c>
    </row>
    <row r="368" s="2" customFormat="1" ht="24.15" customHeight="1">
      <c r="A368" s="36"/>
      <c r="B368" s="37"/>
      <c r="C368" s="195" t="s">
        <v>1097</v>
      </c>
      <c r="D368" s="195" t="s">
        <v>152</v>
      </c>
      <c r="E368" s="196" t="s">
        <v>1098</v>
      </c>
      <c r="F368" s="197" t="s">
        <v>1099</v>
      </c>
      <c r="G368" s="198" t="s">
        <v>155</v>
      </c>
      <c r="H368" s="199">
        <v>16.5</v>
      </c>
      <c r="I368" s="200"/>
      <c r="J368" s="201">
        <f>ROUND(I368*H368,2)</f>
        <v>0</v>
      </c>
      <c r="K368" s="197" t="s">
        <v>156</v>
      </c>
      <c r="L368" s="42"/>
      <c r="M368" s="202" t="s">
        <v>19</v>
      </c>
      <c r="N368" s="203" t="s">
        <v>46</v>
      </c>
      <c r="O368" s="82"/>
      <c r="P368" s="204">
        <f>O368*H368</f>
        <v>0</v>
      </c>
      <c r="Q368" s="204">
        <v>0.0010200000000000001</v>
      </c>
      <c r="R368" s="204">
        <f>Q368*H368</f>
        <v>0.016830000000000001</v>
      </c>
      <c r="S368" s="204">
        <v>0</v>
      </c>
      <c r="T368" s="20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6" t="s">
        <v>217</v>
      </c>
      <c r="AT368" s="206" t="s">
        <v>152</v>
      </c>
      <c r="AU368" s="206" t="s">
        <v>158</v>
      </c>
      <c r="AY368" s="15" t="s">
        <v>150</v>
      </c>
      <c r="BE368" s="207">
        <f>IF(N368="základní",J368,0)</f>
        <v>0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5" t="s">
        <v>80</v>
      </c>
      <c r="BK368" s="207">
        <f>ROUND(I368*H368,2)</f>
        <v>0</v>
      </c>
      <c r="BL368" s="15" t="s">
        <v>217</v>
      </c>
      <c r="BM368" s="206" t="s">
        <v>1100</v>
      </c>
    </row>
    <row r="369" s="2" customFormat="1" ht="14.4" customHeight="1">
      <c r="A369" s="36"/>
      <c r="B369" s="37"/>
      <c r="C369" s="208" t="s">
        <v>1101</v>
      </c>
      <c r="D369" s="208" t="s">
        <v>324</v>
      </c>
      <c r="E369" s="209" t="s">
        <v>1102</v>
      </c>
      <c r="F369" s="210" t="s">
        <v>1103</v>
      </c>
      <c r="G369" s="211" t="s">
        <v>155</v>
      </c>
      <c r="H369" s="212">
        <v>16.5</v>
      </c>
      <c r="I369" s="213"/>
      <c r="J369" s="214">
        <f>ROUND(I369*H369,2)</f>
        <v>0</v>
      </c>
      <c r="K369" s="210" t="s">
        <v>156</v>
      </c>
      <c r="L369" s="215"/>
      <c r="M369" s="216" t="s">
        <v>19</v>
      </c>
      <c r="N369" s="217" t="s">
        <v>46</v>
      </c>
      <c r="O369" s="82"/>
      <c r="P369" s="204">
        <f>O369*H369</f>
        <v>0</v>
      </c>
      <c r="Q369" s="204">
        <v>0.00084999999999999995</v>
      </c>
      <c r="R369" s="204">
        <f>Q369*H369</f>
        <v>0.014024999999999999</v>
      </c>
      <c r="S369" s="204">
        <v>0</v>
      </c>
      <c r="T369" s="20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6" t="s">
        <v>282</v>
      </c>
      <c r="AT369" s="206" t="s">
        <v>324</v>
      </c>
      <c r="AU369" s="206" t="s">
        <v>158</v>
      </c>
      <c r="AY369" s="15" t="s">
        <v>150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5" t="s">
        <v>80</v>
      </c>
      <c r="BK369" s="207">
        <f>ROUND(I369*H369,2)</f>
        <v>0</v>
      </c>
      <c r="BL369" s="15" t="s">
        <v>217</v>
      </c>
      <c r="BM369" s="206" t="s">
        <v>1104</v>
      </c>
    </row>
    <row r="370" s="2" customFormat="1" ht="24.15" customHeight="1">
      <c r="A370" s="36"/>
      <c r="B370" s="37"/>
      <c r="C370" s="195" t="s">
        <v>1105</v>
      </c>
      <c r="D370" s="195" t="s">
        <v>152</v>
      </c>
      <c r="E370" s="196" t="s">
        <v>1106</v>
      </c>
      <c r="F370" s="197" t="s">
        <v>1107</v>
      </c>
      <c r="G370" s="198" t="s">
        <v>155</v>
      </c>
      <c r="H370" s="199">
        <v>304</v>
      </c>
      <c r="I370" s="200"/>
      <c r="J370" s="201">
        <f>ROUND(I370*H370,2)</f>
        <v>0</v>
      </c>
      <c r="K370" s="197" t="s">
        <v>156</v>
      </c>
      <c r="L370" s="42"/>
      <c r="M370" s="202" t="s">
        <v>19</v>
      </c>
      <c r="N370" s="203" t="s">
        <v>46</v>
      </c>
      <c r="O370" s="82"/>
      <c r="P370" s="204">
        <f>O370*H370</f>
        <v>0</v>
      </c>
      <c r="Q370" s="204">
        <v>0.0047999999999999996</v>
      </c>
      <c r="R370" s="204">
        <f>Q370*H370</f>
        <v>1.4591999999999998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217</v>
      </c>
      <c r="AT370" s="206" t="s">
        <v>152</v>
      </c>
      <c r="AU370" s="206" t="s">
        <v>158</v>
      </c>
      <c r="AY370" s="15" t="s">
        <v>150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5" t="s">
        <v>80</v>
      </c>
      <c r="BK370" s="207">
        <f>ROUND(I370*H370,2)</f>
        <v>0</v>
      </c>
      <c r="BL370" s="15" t="s">
        <v>217</v>
      </c>
      <c r="BM370" s="206" t="s">
        <v>1108</v>
      </c>
    </row>
    <row r="371" s="2" customFormat="1" ht="24.15" customHeight="1">
      <c r="A371" s="36"/>
      <c r="B371" s="37"/>
      <c r="C371" s="195" t="s">
        <v>1109</v>
      </c>
      <c r="D371" s="195" t="s">
        <v>152</v>
      </c>
      <c r="E371" s="196" t="s">
        <v>1110</v>
      </c>
      <c r="F371" s="197" t="s">
        <v>1111</v>
      </c>
      <c r="G371" s="198" t="s">
        <v>155</v>
      </c>
      <c r="H371" s="199">
        <v>15</v>
      </c>
      <c r="I371" s="200"/>
      <c r="J371" s="201">
        <f>ROUND(I371*H371,2)</f>
        <v>0</v>
      </c>
      <c r="K371" s="197" t="s">
        <v>156</v>
      </c>
      <c r="L371" s="42"/>
      <c r="M371" s="202" t="s">
        <v>19</v>
      </c>
      <c r="N371" s="203" t="s">
        <v>46</v>
      </c>
      <c r="O371" s="82"/>
      <c r="P371" s="204">
        <f>O371*H371</f>
        <v>0</v>
      </c>
      <c r="Q371" s="204">
        <v>0.00059999999999999995</v>
      </c>
      <c r="R371" s="204">
        <f>Q371*H371</f>
        <v>0.0089999999999999993</v>
      </c>
      <c r="S371" s="204">
        <v>0</v>
      </c>
      <c r="T371" s="20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6" t="s">
        <v>217</v>
      </c>
      <c r="AT371" s="206" t="s">
        <v>152</v>
      </c>
      <c r="AU371" s="206" t="s">
        <v>158</v>
      </c>
      <c r="AY371" s="15" t="s">
        <v>150</v>
      </c>
      <c r="BE371" s="207">
        <f>IF(N371="základní",J371,0)</f>
        <v>0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5" t="s">
        <v>80</v>
      </c>
      <c r="BK371" s="207">
        <f>ROUND(I371*H371,2)</f>
        <v>0</v>
      </c>
      <c r="BL371" s="15" t="s">
        <v>217</v>
      </c>
      <c r="BM371" s="206" t="s">
        <v>1112</v>
      </c>
    </row>
    <row r="372" s="2" customFormat="1" ht="24.15" customHeight="1">
      <c r="A372" s="36"/>
      <c r="B372" s="37"/>
      <c r="C372" s="195" t="s">
        <v>1113</v>
      </c>
      <c r="D372" s="195" t="s">
        <v>152</v>
      </c>
      <c r="E372" s="196" t="s">
        <v>1114</v>
      </c>
      <c r="F372" s="197" t="s">
        <v>1115</v>
      </c>
      <c r="G372" s="198" t="s">
        <v>166</v>
      </c>
      <c r="H372" s="199">
        <v>16</v>
      </c>
      <c r="I372" s="200"/>
      <c r="J372" s="201">
        <f>ROUND(I372*H372,2)</f>
        <v>0</v>
      </c>
      <c r="K372" s="197" t="s">
        <v>156</v>
      </c>
      <c r="L372" s="42"/>
      <c r="M372" s="202" t="s">
        <v>19</v>
      </c>
      <c r="N372" s="203" t="s">
        <v>46</v>
      </c>
      <c r="O372" s="82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217</v>
      </c>
      <c r="AT372" s="206" t="s">
        <v>152</v>
      </c>
      <c r="AU372" s="206" t="s">
        <v>158</v>
      </c>
      <c r="AY372" s="15" t="s">
        <v>150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5" t="s">
        <v>80</v>
      </c>
      <c r="BK372" s="207">
        <f>ROUND(I372*H372,2)</f>
        <v>0</v>
      </c>
      <c r="BL372" s="15" t="s">
        <v>217</v>
      </c>
      <c r="BM372" s="206" t="s">
        <v>1116</v>
      </c>
    </row>
    <row r="373" s="2" customFormat="1" ht="14.4" customHeight="1">
      <c r="A373" s="36"/>
      <c r="B373" s="37"/>
      <c r="C373" s="208" t="s">
        <v>1117</v>
      </c>
      <c r="D373" s="208" t="s">
        <v>324</v>
      </c>
      <c r="E373" s="209" t="s">
        <v>1118</v>
      </c>
      <c r="F373" s="210" t="s">
        <v>1119</v>
      </c>
      <c r="G373" s="211" t="s">
        <v>166</v>
      </c>
      <c r="H373" s="212">
        <v>16</v>
      </c>
      <c r="I373" s="213"/>
      <c r="J373" s="214">
        <f>ROUND(I373*H373,2)</f>
        <v>0</v>
      </c>
      <c r="K373" s="210" t="s">
        <v>156</v>
      </c>
      <c r="L373" s="215"/>
      <c r="M373" s="216" t="s">
        <v>19</v>
      </c>
      <c r="N373" s="217" t="s">
        <v>46</v>
      </c>
      <c r="O373" s="82"/>
      <c r="P373" s="204">
        <f>O373*H373</f>
        <v>0</v>
      </c>
      <c r="Q373" s="204">
        <v>0.002</v>
      </c>
      <c r="R373" s="204">
        <f>Q373*H373</f>
        <v>0.032000000000000001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282</v>
      </c>
      <c r="AT373" s="206" t="s">
        <v>324</v>
      </c>
      <c r="AU373" s="206" t="s">
        <v>158</v>
      </c>
      <c r="AY373" s="15" t="s">
        <v>150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5" t="s">
        <v>80</v>
      </c>
      <c r="BK373" s="207">
        <f>ROUND(I373*H373,2)</f>
        <v>0</v>
      </c>
      <c r="BL373" s="15" t="s">
        <v>217</v>
      </c>
      <c r="BM373" s="206" t="s">
        <v>1120</v>
      </c>
    </row>
    <row r="374" s="2" customFormat="1" ht="24.15" customHeight="1">
      <c r="A374" s="36"/>
      <c r="B374" s="37"/>
      <c r="C374" s="195" t="s">
        <v>1121</v>
      </c>
      <c r="D374" s="195" t="s">
        <v>152</v>
      </c>
      <c r="E374" s="196" t="s">
        <v>1122</v>
      </c>
      <c r="F374" s="197" t="s">
        <v>1123</v>
      </c>
      <c r="G374" s="198" t="s">
        <v>232</v>
      </c>
      <c r="H374" s="199">
        <v>1.54</v>
      </c>
      <c r="I374" s="200"/>
      <c r="J374" s="201">
        <f>ROUND(I374*H374,2)</f>
        <v>0</v>
      </c>
      <c r="K374" s="197" t="s">
        <v>156</v>
      </c>
      <c r="L374" s="42"/>
      <c r="M374" s="202" t="s">
        <v>19</v>
      </c>
      <c r="N374" s="203" t="s">
        <v>46</v>
      </c>
      <c r="O374" s="82"/>
      <c r="P374" s="204">
        <f>O374*H374</f>
        <v>0</v>
      </c>
      <c r="Q374" s="204">
        <v>0</v>
      </c>
      <c r="R374" s="204">
        <f>Q374*H374</f>
        <v>0</v>
      </c>
      <c r="S374" s="204">
        <v>0</v>
      </c>
      <c r="T374" s="20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6" t="s">
        <v>217</v>
      </c>
      <c r="AT374" s="206" t="s">
        <v>152</v>
      </c>
      <c r="AU374" s="206" t="s">
        <v>158</v>
      </c>
      <c r="AY374" s="15" t="s">
        <v>150</v>
      </c>
      <c r="BE374" s="207">
        <f>IF(N374="základní",J374,0)</f>
        <v>0</v>
      </c>
      <c r="BF374" s="207">
        <f>IF(N374="snížená",J374,0)</f>
        <v>0</v>
      </c>
      <c r="BG374" s="207">
        <f>IF(N374="zákl. přenesená",J374,0)</f>
        <v>0</v>
      </c>
      <c r="BH374" s="207">
        <f>IF(N374="sníž. přenesená",J374,0)</f>
        <v>0</v>
      </c>
      <c r="BI374" s="207">
        <f>IF(N374="nulová",J374,0)</f>
        <v>0</v>
      </c>
      <c r="BJ374" s="15" t="s">
        <v>80</v>
      </c>
      <c r="BK374" s="207">
        <f>ROUND(I374*H374,2)</f>
        <v>0</v>
      </c>
      <c r="BL374" s="15" t="s">
        <v>217</v>
      </c>
      <c r="BM374" s="206" t="s">
        <v>1124</v>
      </c>
    </row>
    <row r="375" s="2" customFormat="1" ht="24.15" customHeight="1">
      <c r="A375" s="36"/>
      <c r="B375" s="37"/>
      <c r="C375" s="195" t="s">
        <v>1125</v>
      </c>
      <c r="D375" s="195" t="s">
        <v>152</v>
      </c>
      <c r="E375" s="196" t="s">
        <v>1126</v>
      </c>
      <c r="F375" s="197" t="s">
        <v>1127</v>
      </c>
      <c r="G375" s="198" t="s">
        <v>232</v>
      </c>
      <c r="H375" s="199">
        <v>1.54</v>
      </c>
      <c r="I375" s="200"/>
      <c r="J375" s="201">
        <f>ROUND(I375*H375,2)</f>
        <v>0</v>
      </c>
      <c r="K375" s="197" t="s">
        <v>156</v>
      </c>
      <c r="L375" s="42"/>
      <c r="M375" s="202" t="s">
        <v>19</v>
      </c>
      <c r="N375" s="203" t="s">
        <v>46</v>
      </c>
      <c r="O375" s="82"/>
      <c r="P375" s="204">
        <f>O375*H375</f>
        <v>0</v>
      </c>
      <c r="Q375" s="204">
        <v>0</v>
      </c>
      <c r="R375" s="204">
        <f>Q375*H375</f>
        <v>0</v>
      </c>
      <c r="S375" s="204">
        <v>0</v>
      </c>
      <c r="T375" s="20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217</v>
      </c>
      <c r="AT375" s="206" t="s">
        <v>152</v>
      </c>
      <c r="AU375" s="206" t="s">
        <v>158</v>
      </c>
      <c r="AY375" s="15" t="s">
        <v>150</v>
      </c>
      <c r="BE375" s="207">
        <f>IF(N375="základní",J375,0)</f>
        <v>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5" t="s">
        <v>80</v>
      </c>
      <c r="BK375" s="207">
        <f>ROUND(I375*H375,2)</f>
        <v>0</v>
      </c>
      <c r="BL375" s="15" t="s">
        <v>217</v>
      </c>
      <c r="BM375" s="206" t="s">
        <v>1128</v>
      </c>
    </row>
    <row r="376" s="12" customFormat="1" ht="22.8" customHeight="1">
      <c r="A376" s="12"/>
      <c r="B376" s="179"/>
      <c r="C376" s="180"/>
      <c r="D376" s="181" t="s">
        <v>74</v>
      </c>
      <c r="E376" s="193" t="s">
        <v>1129</v>
      </c>
      <c r="F376" s="193" t="s">
        <v>1130</v>
      </c>
      <c r="G376" s="180"/>
      <c r="H376" s="180"/>
      <c r="I376" s="183"/>
      <c r="J376" s="194">
        <f>BK376</f>
        <v>0</v>
      </c>
      <c r="K376" s="180"/>
      <c r="L376" s="185"/>
      <c r="M376" s="186"/>
      <c r="N376" s="187"/>
      <c r="O376" s="187"/>
      <c r="P376" s="188">
        <f>SUM(P377:P391)</f>
        <v>0</v>
      </c>
      <c r="Q376" s="187"/>
      <c r="R376" s="188">
        <f>SUM(R377:R391)</f>
        <v>0.041521000000000009</v>
      </c>
      <c r="S376" s="187"/>
      <c r="T376" s="189">
        <f>SUM(T377:T391)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0" t="s">
        <v>158</v>
      </c>
      <c r="AT376" s="191" t="s">
        <v>74</v>
      </c>
      <c r="AU376" s="191" t="s">
        <v>80</v>
      </c>
      <c r="AY376" s="190" t="s">
        <v>150</v>
      </c>
      <c r="BK376" s="192">
        <f>SUM(BK377:BK391)</f>
        <v>0</v>
      </c>
    </row>
    <row r="377" s="2" customFormat="1" ht="14.4" customHeight="1">
      <c r="A377" s="36"/>
      <c r="B377" s="37"/>
      <c r="C377" s="195" t="s">
        <v>1131</v>
      </c>
      <c r="D377" s="195" t="s">
        <v>152</v>
      </c>
      <c r="E377" s="196" t="s">
        <v>1132</v>
      </c>
      <c r="F377" s="197" t="s">
        <v>1133</v>
      </c>
      <c r="G377" s="198" t="s">
        <v>166</v>
      </c>
      <c r="H377" s="199">
        <v>2</v>
      </c>
      <c r="I377" s="200"/>
      <c r="J377" s="201">
        <f>ROUND(I377*H377,2)</f>
        <v>0</v>
      </c>
      <c r="K377" s="197" t="s">
        <v>156</v>
      </c>
      <c r="L377" s="42"/>
      <c r="M377" s="202" t="s">
        <v>19</v>
      </c>
      <c r="N377" s="203" t="s">
        <v>46</v>
      </c>
      <c r="O377" s="82"/>
      <c r="P377" s="204">
        <f>O377*H377</f>
        <v>0</v>
      </c>
      <c r="Q377" s="204">
        <v>0.0017899999999999999</v>
      </c>
      <c r="R377" s="204">
        <f>Q377*H377</f>
        <v>0.0035799999999999998</v>
      </c>
      <c r="S377" s="204">
        <v>0</v>
      </c>
      <c r="T377" s="20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6" t="s">
        <v>217</v>
      </c>
      <c r="AT377" s="206" t="s">
        <v>152</v>
      </c>
      <c r="AU377" s="206" t="s">
        <v>158</v>
      </c>
      <c r="AY377" s="15" t="s">
        <v>150</v>
      </c>
      <c r="BE377" s="207">
        <f>IF(N377="základní",J377,0)</f>
        <v>0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5" t="s">
        <v>80</v>
      </c>
      <c r="BK377" s="207">
        <f>ROUND(I377*H377,2)</f>
        <v>0</v>
      </c>
      <c r="BL377" s="15" t="s">
        <v>217</v>
      </c>
      <c r="BM377" s="206" t="s">
        <v>1134</v>
      </c>
    </row>
    <row r="378" s="2" customFormat="1" ht="14.4" customHeight="1">
      <c r="A378" s="36"/>
      <c r="B378" s="37"/>
      <c r="C378" s="195" t="s">
        <v>1135</v>
      </c>
      <c r="D378" s="195" t="s">
        <v>152</v>
      </c>
      <c r="E378" s="196" t="s">
        <v>1136</v>
      </c>
      <c r="F378" s="197" t="s">
        <v>1137</v>
      </c>
      <c r="G378" s="198" t="s">
        <v>166</v>
      </c>
      <c r="H378" s="199">
        <v>2</v>
      </c>
      <c r="I378" s="200"/>
      <c r="J378" s="201">
        <f>ROUND(I378*H378,2)</f>
        <v>0</v>
      </c>
      <c r="K378" s="197" t="s">
        <v>156</v>
      </c>
      <c r="L378" s="42"/>
      <c r="M378" s="202" t="s">
        <v>19</v>
      </c>
      <c r="N378" s="203" t="s">
        <v>46</v>
      </c>
      <c r="O378" s="82"/>
      <c r="P378" s="204">
        <f>O378*H378</f>
        <v>0</v>
      </c>
      <c r="Q378" s="204">
        <v>0.001</v>
      </c>
      <c r="R378" s="204">
        <f>Q378*H378</f>
        <v>0.002</v>
      </c>
      <c r="S378" s="204">
        <v>0</v>
      </c>
      <c r="T378" s="20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6" t="s">
        <v>217</v>
      </c>
      <c r="AT378" s="206" t="s">
        <v>152</v>
      </c>
      <c r="AU378" s="206" t="s">
        <v>158</v>
      </c>
      <c r="AY378" s="15" t="s">
        <v>150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5" t="s">
        <v>80</v>
      </c>
      <c r="BK378" s="207">
        <f>ROUND(I378*H378,2)</f>
        <v>0</v>
      </c>
      <c r="BL378" s="15" t="s">
        <v>217</v>
      </c>
      <c r="BM378" s="206" t="s">
        <v>1138</v>
      </c>
    </row>
    <row r="379" s="2" customFormat="1" ht="14.4" customHeight="1">
      <c r="A379" s="36"/>
      <c r="B379" s="37"/>
      <c r="C379" s="195" t="s">
        <v>1139</v>
      </c>
      <c r="D379" s="195" t="s">
        <v>152</v>
      </c>
      <c r="E379" s="196" t="s">
        <v>1140</v>
      </c>
      <c r="F379" s="197" t="s">
        <v>1141</v>
      </c>
      <c r="G379" s="198" t="s">
        <v>170</v>
      </c>
      <c r="H379" s="199">
        <v>6.5</v>
      </c>
      <c r="I379" s="200"/>
      <c r="J379" s="201">
        <f>ROUND(I379*H379,2)</f>
        <v>0</v>
      </c>
      <c r="K379" s="197" t="s">
        <v>156</v>
      </c>
      <c r="L379" s="42"/>
      <c r="M379" s="202" t="s">
        <v>19</v>
      </c>
      <c r="N379" s="203" t="s">
        <v>46</v>
      </c>
      <c r="O379" s="82"/>
      <c r="P379" s="204">
        <f>O379*H379</f>
        <v>0</v>
      </c>
      <c r="Q379" s="204">
        <v>0.0020100000000000001</v>
      </c>
      <c r="R379" s="204">
        <f>Q379*H379</f>
        <v>0.013065</v>
      </c>
      <c r="S379" s="204">
        <v>0</v>
      </c>
      <c r="T379" s="20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6" t="s">
        <v>217</v>
      </c>
      <c r="AT379" s="206" t="s">
        <v>152</v>
      </c>
      <c r="AU379" s="206" t="s">
        <v>158</v>
      </c>
      <c r="AY379" s="15" t="s">
        <v>150</v>
      </c>
      <c r="BE379" s="207">
        <f>IF(N379="základní",J379,0)</f>
        <v>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5" t="s">
        <v>80</v>
      </c>
      <c r="BK379" s="207">
        <f>ROUND(I379*H379,2)</f>
        <v>0</v>
      </c>
      <c r="BL379" s="15" t="s">
        <v>217</v>
      </c>
      <c r="BM379" s="206" t="s">
        <v>1142</v>
      </c>
    </row>
    <row r="380" s="2" customFormat="1" ht="14.4" customHeight="1">
      <c r="A380" s="36"/>
      <c r="B380" s="37"/>
      <c r="C380" s="195" t="s">
        <v>1143</v>
      </c>
      <c r="D380" s="195" t="s">
        <v>152</v>
      </c>
      <c r="E380" s="196" t="s">
        <v>1144</v>
      </c>
      <c r="F380" s="197" t="s">
        <v>1145</v>
      </c>
      <c r="G380" s="198" t="s">
        <v>170</v>
      </c>
      <c r="H380" s="199">
        <v>35.700000000000003</v>
      </c>
      <c r="I380" s="200"/>
      <c r="J380" s="201">
        <f>ROUND(I380*H380,2)</f>
        <v>0</v>
      </c>
      <c r="K380" s="197" t="s">
        <v>156</v>
      </c>
      <c r="L380" s="42"/>
      <c r="M380" s="202" t="s">
        <v>19</v>
      </c>
      <c r="N380" s="203" t="s">
        <v>46</v>
      </c>
      <c r="O380" s="82"/>
      <c r="P380" s="204">
        <f>O380*H380</f>
        <v>0</v>
      </c>
      <c r="Q380" s="204">
        <v>0.00048000000000000001</v>
      </c>
      <c r="R380" s="204">
        <f>Q380*H380</f>
        <v>0.017136000000000002</v>
      </c>
      <c r="S380" s="204">
        <v>0</v>
      </c>
      <c r="T380" s="20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6" t="s">
        <v>217</v>
      </c>
      <c r="AT380" s="206" t="s">
        <v>152</v>
      </c>
      <c r="AU380" s="206" t="s">
        <v>158</v>
      </c>
      <c r="AY380" s="15" t="s">
        <v>150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5" t="s">
        <v>80</v>
      </c>
      <c r="BK380" s="207">
        <f>ROUND(I380*H380,2)</f>
        <v>0</v>
      </c>
      <c r="BL380" s="15" t="s">
        <v>217</v>
      </c>
      <c r="BM380" s="206" t="s">
        <v>1146</v>
      </c>
    </row>
    <row r="381" s="2" customFormat="1" ht="14.4" customHeight="1">
      <c r="A381" s="36"/>
      <c r="B381" s="37"/>
      <c r="C381" s="195" t="s">
        <v>1147</v>
      </c>
      <c r="D381" s="195" t="s">
        <v>152</v>
      </c>
      <c r="E381" s="196" t="s">
        <v>1148</v>
      </c>
      <c r="F381" s="197" t="s">
        <v>1149</v>
      </c>
      <c r="G381" s="198" t="s">
        <v>166</v>
      </c>
      <c r="H381" s="199">
        <v>2</v>
      </c>
      <c r="I381" s="200"/>
      <c r="J381" s="201">
        <f>ROUND(I381*H381,2)</f>
        <v>0</v>
      </c>
      <c r="K381" s="197" t="s">
        <v>156</v>
      </c>
      <c r="L381" s="42"/>
      <c r="M381" s="202" t="s">
        <v>19</v>
      </c>
      <c r="N381" s="203" t="s">
        <v>46</v>
      </c>
      <c r="O381" s="82"/>
      <c r="P381" s="204">
        <f>O381*H381</f>
        <v>0</v>
      </c>
      <c r="Q381" s="204">
        <v>0</v>
      </c>
      <c r="R381" s="204">
        <f>Q381*H381</f>
        <v>0</v>
      </c>
      <c r="S381" s="204">
        <v>0</v>
      </c>
      <c r="T381" s="20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6" t="s">
        <v>217</v>
      </c>
      <c r="AT381" s="206" t="s">
        <v>152</v>
      </c>
      <c r="AU381" s="206" t="s">
        <v>158</v>
      </c>
      <c r="AY381" s="15" t="s">
        <v>150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5" t="s">
        <v>80</v>
      </c>
      <c r="BK381" s="207">
        <f>ROUND(I381*H381,2)</f>
        <v>0</v>
      </c>
      <c r="BL381" s="15" t="s">
        <v>217</v>
      </c>
      <c r="BM381" s="206" t="s">
        <v>1150</v>
      </c>
    </row>
    <row r="382" s="2" customFormat="1" ht="14.4" customHeight="1">
      <c r="A382" s="36"/>
      <c r="B382" s="37"/>
      <c r="C382" s="195" t="s">
        <v>1151</v>
      </c>
      <c r="D382" s="195" t="s">
        <v>152</v>
      </c>
      <c r="E382" s="196" t="s">
        <v>1152</v>
      </c>
      <c r="F382" s="197" t="s">
        <v>1153</v>
      </c>
      <c r="G382" s="198" t="s">
        <v>166</v>
      </c>
      <c r="H382" s="199">
        <v>3</v>
      </c>
      <c r="I382" s="200"/>
      <c r="J382" s="201">
        <f>ROUND(I382*H382,2)</f>
        <v>0</v>
      </c>
      <c r="K382" s="197" t="s">
        <v>156</v>
      </c>
      <c r="L382" s="42"/>
      <c r="M382" s="202" t="s">
        <v>19</v>
      </c>
      <c r="N382" s="203" t="s">
        <v>46</v>
      </c>
      <c r="O382" s="82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217</v>
      </c>
      <c r="AT382" s="206" t="s">
        <v>152</v>
      </c>
      <c r="AU382" s="206" t="s">
        <v>158</v>
      </c>
      <c r="AY382" s="15" t="s">
        <v>150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5" t="s">
        <v>80</v>
      </c>
      <c r="BK382" s="207">
        <f>ROUND(I382*H382,2)</f>
        <v>0</v>
      </c>
      <c r="BL382" s="15" t="s">
        <v>217</v>
      </c>
      <c r="BM382" s="206" t="s">
        <v>1154</v>
      </c>
    </row>
    <row r="383" s="2" customFormat="1" ht="14.4" customHeight="1">
      <c r="A383" s="36"/>
      <c r="B383" s="37"/>
      <c r="C383" s="195" t="s">
        <v>1155</v>
      </c>
      <c r="D383" s="195" t="s">
        <v>152</v>
      </c>
      <c r="E383" s="196" t="s">
        <v>1156</v>
      </c>
      <c r="F383" s="197" t="s">
        <v>1157</v>
      </c>
      <c r="G383" s="198" t="s">
        <v>166</v>
      </c>
      <c r="H383" s="199">
        <v>2</v>
      </c>
      <c r="I383" s="200"/>
      <c r="J383" s="201">
        <f>ROUND(I383*H383,2)</f>
        <v>0</v>
      </c>
      <c r="K383" s="197" t="s">
        <v>156</v>
      </c>
      <c r="L383" s="42"/>
      <c r="M383" s="202" t="s">
        <v>19</v>
      </c>
      <c r="N383" s="203" t="s">
        <v>46</v>
      </c>
      <c r="O383" s="82"/>
      <c r="P383" s="204">
        <f>O383*H383</f>
        <v>0</v>
      </c>
      <c r="Q383" s="204">
        <v>0</v>
      </c>
      <c r="R383" s="204">
        <f>Q383*H383</f>
        <v>0</v>
      </c>
      <c r="S383" s="204">
        <v>0</v>
      </c>
      <c r="T383" s="20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6" t="s">
        <v>217</v>
      </c>
      <c r="AT383" s="206" t="s">
        <v>152</v>
      </c>
      <c r="AU383" s="206" t="s">
        <v>158</v>
      </c>
      <c r="AY383" s="15" t="s">
        <v>150</v>
      </c>
      <c r="BE383" s="207">
        <f>IF(N383="základní",J383,0)</f>
        <v>0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5" t="s">
        <v>80</v>
      </c>
      <c r="BK383" s="207">
        <f>ROUND(I383*H383,2)</f>
        <v>0</v>
      </c>
      <c r="BL383" s="15" t="s">
        <v>217</v>
      </c>
      <c r="BM383" s="206" t="s">
        <v>1158</v>
      </c>
    </row>
    <row r="384" s="2" customFormat="1" ht="14.4" customHeight="1">
      <c r="A384" s="36"/>
      <c r="B384" s="37"/>
      <c r="C384" s="195" t="s">
        <v>1159</v>
      </c>
      <c r="D384" s="195" t="s">
        <v>152</v>
      </c>
      <c r="E384" s="196" t="s">
        <v>1160</v>
      </c>
      <c r="F384" s="197" t="s">
        <v>1161</v>
      </c>
      <c r="G384" s="198" t="s">
        <v>166</v>
      </c>
      <c r="H384" s="199">
        <v>1</v>
      </c>
      <c r="I384" s="200"/>
      <c r="J384" s="201">
        <f>ROUND(I384*H384,2)</f>
        <v>0</v>
      </c>
      <c r="K384" s="197" t="s">
        <v>156</v>
      </c>
      <c r="L384" s="42"/>
      <c r="M384" s="202" t="s">
        <v>19</v>
      </c>
      <c r="N384" s="203" t="s">
        <v>46</v>
      </c>
      <c r="O384" s="82"/>
      <c r="P384" s="204">
        <f>O384*H384</f>
        <v>0</v>
      </c>
      <c r="Q384" s="204">
        <v>0.0034199999999999999</v>
      </c>
      <c r="R384" s="204">
        <f>Q384*H384</f>
        <v>0.0034199999999999999</v>
      </c>
      <c r="S384" s="204">
        <v>0</v>
      </c>
      <c r="T384" s="20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6" t="s">
        <v>217</v>
      </c>
      <c r="AT384" s="206" t="s">
        <v>152</v>
      </c>
      <c r="AU384" s="206" t="s">
        <v>158</v>
      </c>
      <c r="AY384" s="15" t="s">
        <v>150</v>
      </c>
      <c r="BE384" s="207">
        <f>IF(N384="základní",J384,0)</f>
        <v>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5" t="s">
        <v>80</v>
      </c>
      <c r="BK384" s="207">
        <f>ROUND(I384*H384,2)</f>
        <v>0</v>
      </c>
      <c r="BL384" s="15" t="s">
        <v>217</v>
      </c>
      <c r="BM384" s="206" t="s">
        <v>1162</v>
      </c>
    </row>
    <row r="385" s="2" customFormat="1" ht="14.4" customHeight="1">
      <c r="A385" s="36"/>
      <c r="B385" s="37"/>
      <c r="C385" s="195" t="s">
        <v>1163</v>
      </c>
      <c r="D385" s="195" t="s">
        <v>152</v>
      </c>
      <c r="E385" s="196" t="s">
        <v>1164</v>
      </c>
      <c r="F385" s="197" t="s">
        <v>1165</v>
      </c>
      <c r="G385" s="198" t="s">
        <v>166</v>
      </c>
      <c r="H385" s="199">
        <v>8</v>
      </c>
      <c r="I385" s="200"/>
      <c r="J385" s="201">
        <f>ROUND(I385*H385,2)</f>
        <v>0</v>
      </c>
      <c r="K385" s="197" t="s">
        <v>156</v>
      </c>
      <c r="L385" s="42"/>
      <c r="M385" s="202" t="s">
        <v>19</v>
      </c>
      <c r="N385" s="203" t="s">
        <v>46</v>
      </c>
      <c r="O385" s="82"/>
      <c r="P385" s="204">
        <f>O385*H385</f>
        <v>0</v>
      </c>
      <c r="Q385" s="204">
        <v>0.00029</v>
      </c>
      <c r="R385" s="204">
        <f>Q385*H385</f>
        <v>0.00232</v>
      </c>
      <c r="S385" s="204">
        <v>0</v>
      </c>
      <c r="T385" s="20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6" t="s">
        <v>217</v>
      </c>
      <c r="AT385" s="206" t="s">
        <v>152</v>
      </c>
      <c r="AU385" s="206" t="s">
        <v>158</v>
      </c>
      <c r="AY385" s="15" t="s">
        <v>150</v>
      </c>
      <c r="BE385" s="207">
        <f>IF(N385="základní",J385,0)</f>
        <v>0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5" t="s">
        <v>80</v>
      </c>
      <c r="BK385" s="207">
        <f>ROUND(I385*H385,2)</f>
        <v>0</v>
      </c>
      <c r="BL385" s="15" t="s">
        <v>217</v>
      </c>
      <c r="BM385" s="206" t="s">
        <v>1166</v>
      </c>
    </row>
    <row r="386" s="2" customFormat="1" ht="14.4" customHeight="1">
      <c r="A386" s="36"/>
      <c r="B386" s="37"/>
      <c r="C386" s="195" t="s">
        <v>1167</v>
      </c>
      <c r="D386" s="195" t="s">
        <v>152</v>
      </c>
      <c r="E386" s="196" t="s">
        <v>1168</v>
      </c>
      <c r="F386" s="197" t="s">
        <v>1169</v>
      </c>
      <c r="G386" s="198" t="s">
        <v>170</v>
      </c>
      <c r="H386" s="199">
        <v>21</v>
      </c>
      <c r="I386" s="200"/>
      <c r="J386" s="201">
        <f>ROUND(I386*H386,2)</f>
        <v>0</v>
      </c>
      <c r="K386" s="197" t="s">
        <v>156</v>
      </c>
      <c r="L386" s="42"/>
      <c r="M386" s="202" t="s">
        <v>19</v>
      </c>
      <c r="N386" s="203" t="s">
        <v>46</v>
      </c>
      <c r="O386" s="82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6" t="s">
        <v>217</v>
      </c>
      <c r="AT386" s="206" t="s">
        <v>152</v>
      </c>
      <c r="AU386" s="206" t="s">
        <v>158</v>
      </c>
      <c r="AY386" s="15" t="s">
        <v>150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5" t="s">
        <v>80</v>
      </c>
      <c r="BK386" s="207">
        <f>ROUND(I386*H386,2)</f>
        <v>0</v>
      </c>
      <c r="BL386" s="15" t="s">
        <v>217</v>
      </c>
      <c r="BM386" s="206" t="s">
        <v>1170</v>
      </c>
    </row>
    <row r="387" s="2" customFormat="1" ht="14.4" customHeight="1">
      <c r="A387" s="36"/>
      <c r="B387" s="37"/>
      <c r="C387" s="195" t="s">
        <v>1171</v>
      </c>
      <c r="D387" s="195" t="s">
        <v>152</v>
      </c>
      <c r="E387" s="196" t="s">
        <v>1172</v>
      </c>
      <c r="F387" s="197" t="s">
        <v>1173</v>
      </c>
      <c r="G387" s="198" t="s">
        <v>170</v>
      </c>
      <c r="H387" s="199">
        <v>441</v>
      </c>
      <c r="I387" s="200"/>
      <c r="J387" s="201">
        <f>ROUND(I387*H387,2)</f>
        <v>0</v>
      </c>
      <c r="K387" s="197" t="s">
        <v>156</v>
      </c>
      <c r="L387" s="42"/>
      <c r="M387" s="202" t="s">
        <v>19</v>
      </c>
      <c r="N387" s="203" t="s">
        <v>46</v>
      </c>
      <c r="O387" s="82"/>
      <c r="P387" s="204">
        <f>O387*H387</f>
        <v>0</v>
      </c>
      <c r="Q387" s="204">
        <v>0</v>
      </c>
      <c r="R387" s="204">
        <f>Q387*H387</f>
        <v>0</v>
      </c>
      <c r="S387" s="204">
        <v>0</v>
      </c>
      <c r="T387" s="20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6" t="s">
        <v>217</v>
      </c>
      <c r="AT387" s="206" t="s">
        <v>152</v>
      </c>
      <c r="AU387" s="206" t="s">
        <v>158</v>
      </c>
      <c r="AY387" s="15" t="s">
        <v>150</v>
      </c>
      <c r="BE387" s="207">
        <f>IF(N387="základní",J387,0)</f>
        <v>0</v>
      </c>
      <c r="BF387" s="207">
        <f>IF(N387="snížená",J387,0)</f>
        <v>0</v>
      </c>
      <c r="BG387" s="207">
        <f>IF(N387="zákl. přenesená",J387,0)</f>
        <v>0</v>
      </c>
      <c r="BH387" s="207">
        <f>IF(N387="sníž. přenesená",J387,0)</f>
        <v>0</v>
      </c>
      <c r="BI387" s="207">
        <f>IF(N387="nulová",J387,0)</f>
        <v>0</v>
      </c>
      <c r="BJ387" s="15" t="s">
        <v>80</v>
      </c>
      <c r="BK387" s="207">
        <f>ROUND(I387*H387,2)</f>
        <v>0</v>
      </c>
      <c r="BL387" s="15" t="s">
        <v>217</v>
      </c>
      <c r="BM387" s="206" t="s">
        <v>1174</v>
      </c>
    </row>
    <row r="388" s="2" customFormat="1" ht="14.4" customHeight="1">
      <c r="A388" s="36"/>
      <c r="B388" s="37"/>
      <c r="C388" s="195" t="s">
        <v>1175</v>
      </c>
      <c r="D388" s="195" t="s">
        <v>152</v>
      </c>
      <c r="E388" s="196" t="s">
        <v>1176</v>
      </c>
      <c r="F388" s="197" t="s">
        <v>1177</v>
      </c>
      <c r="G388" s="198" t="s">
        <v>166</v>
      </c>
      <c r="H388" s="199">
        <v>6</v>
      </c>
      <c r="I388" s="200"/>
      <c r="J388" s="201">
        <f>ROUND(I388*H388,2)</f>
        <v>0</v>
      </c>
      <c r="K388" s="197" t="s">
        <v>156</v>
      </c>
      <c r="L388" s="42"/>
      <c r="M388" s="202" t="s">
        <v>19</v>
      </c>
      <c r="N388" s="203" t="s">
        <v>46</v>
      </c>
      <c r="O388" s="82"/>
      <c r="P388" s="204">
        <f>O388*H388</f>
        <v>0</v>
      </c>
      <c r="Q388" s="204">
        <v>0</v>
      </c>
      <c r="R388" s="204">
        <f>Q388*H388</f>
        <v>0</v>
      </c>
      <c r="S388" s="204">
        <v>0</v>
      </c>
      <c r="T388" s="20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217</v>
      </c>
      <c r="AT388" s="206" t="s">
        <v>152</v>
      </c>
      <c r="AU388" s="206" t="s">
        <v>158</v>
      </c>
      <c r="AY388" s="15" t="s">
        <v>150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5" t="s">
        <v>80</v>
      </c>
      <c r="BK388" s="207">
        <f>ROUND(I388*H388,2)</f>
        <v>0</v>
      </c>
      <c r="BL388" s="15" t="s">
        <v>217</v>
      </c>
      <c r="BM388" s="206" t="s">
        <v>1178</v>
      </c>
    </row>
    <row r="389" s="2" customFormat="1" ht="14.4" customHeight="1">
      <c r="A389" s="36"/>
      <c r="B389" s="37"/>
      <c r="C389" s="195" t="s">
        <v>1179</v>
      </c>
      <c r="D389" s="195" t="s">
        <v>152</v>
      </c>
      <c r="E389" s="196" t="s">
        <v>1180</v>
      </c>
      <c r="F389" s="197" t="s">
        <v>1181</v>
      </c>
      <c r="G389" s="198" t="s">
        <v>166</v>
      </c>
      <c r="H389" s="199">
        <v>3</v>
      </c>
      <c r="I389" s="200"/>
      <c r="J389" s="201">
        <f>ROUND(I389*H389,2)</f>
        <v>0</v>
      </c>
      <c r="K389" s="197" t="s">
        <v>156</v>
      </c>
      <c r="L389" s="42"/>
      <c r="M389" s="202" t="s">
        <v>19</v>
      </c>
      <c r="N389" s="203" t="s">
        <v>46</v>
      </c>
      <c r="O389" s="82"/>
      <c r="P389" s="204">
        <f>O389*H389</f>
        <v>0</v>
      </c>
      <c r="Q389" s="204">
        <v>0</v>
      </c>
      <c r="R389" s="204">
        <f>Q389*H389</f>
        <v>0</v>
      </c>
      <c r="S389" s="204">
        <v>0</v>
      </c>
      <c r="T389" s="20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06" t="s">
        <v>217</v>
      </c>
      <c r="AT389" s="206" t="s">
        <v>152</v>
      </c>
      <c r="AU389" s="206" t="s">
        <v>158</v>
      </c>
      <c r="AY389" s="15" t="s">
        <v>150</v>
      </c>
      <c r="BE389" s="207">
        <f>IF(N389="základní",J389,0)</f>
        <v>0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15" t="s">
        <v>80</v>
      </c>
      <c r="BK389" s="207">
        <f>ROUND(I389*H389,2)</f>
        <v>0</v>
      </c>
      <c r="BL389" s="15" t="s">
        <v>217</v>
      </c>
      <c r="BM389" s="206" t="s">
        <v>1182</v>
      </c>
    </row>
    <row r="390" s="2" customFormat="1" ht="24.15" customHeight="1">
      <c r="A390" s="36"/>
      <c r="B390" s="37"/>
      <c r="C390" s="195" t="s">
        <v>1183</v>
      </c>
      <c r="D390" s="195" t="s">
        <v>152</v>
      </c>
      <c r="E390" s="196" t="s">
        <v>1184</v>
      </c>
      <c r="F390" s="197" t="s">
        <v>1185</v>
      </c>
      <c r="G390" s="198" t="s">
        <v>232</v>
      </c>
      <c r="H390" s="199">
        <v>0.042000000000000003</v>
      </c>
      <c r="I390" s="200"/>
      <c r="J390" s="201">
        <f>ROUND(I390*H390,2)</f>
        <v>0</v>
      </c>
      <c r="K390" s="197" t="s">
        <v>156</v>
      </c>
      <c r="L390" s="42"/>
      <c r="M390" s="202" t="s">
        <v>19</v>
      </c>
      <c r="N390" s="203" t="s">
        <v>46</v>
      </c>
      <c r="O390" s="82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6" t="s">
        <v>217</v>
      </c>
      <c r="AT390" s="206" t="s">
        <v>152</v>
      </c>
      <c r="AU390" s="206" t="s">
        <v>158</v>
      </c>
      <c r="AY390" s="15" t="s">
        <v>150</v>
      </c>
      <c r="BE390" s="207">
        <f>IF(N390="základní",J390,0)</f>
        <v>0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5" t="s">
        <v>80</v>
      </c>
      <c r="BK390" s="207">
        <f>ROUND(I390*H390,2)</f>
        <v>0</v>
      </c>
      <c r="BL390" s="15" t="s">
        <v>217</v>
      </c>
      <c r="BM390" s="206" t="s">
        <v>1186</v>
      </c>
    </row>
    <row r="391" s="2" customFormat="1" ht="24.15" customHeight="1">
      <c r="A391" s="36"/>
      <c r="B391" s="37"/>
      <c r="C391" s="195" t="s">
        <v>1187</v>
      </c>
      <c r="D391" s="195" t="s">
        <v>152</v>
      </c>
      <c r="E391" s="196" t="s">
        <v>1188</v>
      </c>
      <c r="F391" s="197" t="s">
        <v>1189</v>
      </c>
      <c r="G391" s="198" t="s">
        <v>232</v>
      </c>
      <c r="H391" s="199">
        <v>0.042000000000000003</v>
      </c>
      <c r="I391" s="200"/>
      <c r="J391" s="201">
        <f>ROUND(I391*H391,2)</f>
        <v>0</v>
      </c>
      <c r="K391" s="197" t="s">
        <v>156</v>
      </c>
      <c r="L391" s="42"/>
      <c r="M391" s="202" t="s">
        <v>19</v>
      </c>
      <c r="N391" s="203" t="s">
        <v>46</v>
      </c>
      <c r="O391" s="82"/>
      <c r="P391" s="204">
        <f>O391*H391</f>
        <v>0</v>
      </c>
      <c r="Q391" s="204">
        <v>0</v>
      </c>
      <c r="R391" s="204">
        <f>Q391*H391</f>
        <v>0</v>
      </c>
      <c r="S391" s="204">
        <v>0</v>
      </c>
      <c r="T391" s="20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6" t="s">
        <v>217</v>
      </c>
      <c r="AT391" s="206" t="s">
        <v>152</v>
      </c>
      <c r="AU391" s="206" t="s">
        <v>158</v>
      </c>
      <c r="AY391" s="15" t="s">
        <v>150</v>
      </c>
      <c r="BE391" s="207">
        <f>IF(N391="základní",J391,0)</f>
        <v>0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5" t="s">
        <v>80</v>
      </c>
      <c r="BK391" s="207">
        <f>ROUND(I391*H391,2)</f>
        <v>0</v>
      </c>
      <c r="BL391" s="15" t="s">
        <v>217</v>
      </c>
      <c r="BM391" s="206" t="s">
        <v>1190</v>
      </c>
    </row>
    <row r="392" s="12" customFormat="1" ht="22.8" customHeight="1">
      <c r="A392" s="12"/>
      <c r="B392" s="179"/>
      <c r="C392" s="180"/>
      <c r="D392" s="181" t="s">
        <v>74</v>
      </c>
      <c r="E392" s="193" t="s">
        <v>1191</v>
      </c>
      <c r="F392" s="193" t="s">
        <v>1192</v>
      </c>
      <c r="G392" s="180"/>
      <c r="H392" s="180"/>
      <c r="I392" s="183"/>
      <c r="J392" s="194">
        <f>BK392</f>
        <v>0</v>
      </c>
      <c r="K392" s="180"/>
      <c r="L392" s="185"/>
      <c r="M392" s="186"/>
      <c r="N392" s="187"/>
      <c r="O392" s="187"/>
      <c r="P392" s="188">
        <f>SUM(P393:P424)</f>
        <v>0</v>
      </c>
      <c r="Q392" s="187"/>
      <c r="R392" s="188">
        <f>SUM(R393:R424)</f>
        <v>2.2338020000000003</v>
      </c>
      <c r="S392" s="187"/>
      <c r="T392" s="189">
        <f>SUM(T393:T424)</f>
        <v>0.0177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0" t="s">
        <v>158</v>
      </c>
      <c r="AT392" s="191" t="s">
        <v>74</v>
      </c>
      <c r="AU392" s="191" t="s">
        <v>80</v>
      </c>
      <c r="AY392" s="190" t="s">
        <v>150</v>
      </c>
      <c r="BK392" s="192">
        <f>SUM(BK393:BK424)</f>
        <v>0</v>
      </c>
    </row>
    <row r="393" s="2" customFormat="1" ht="14.4" customHeight="1">
      <c r="A393" s="36"/>
      <c r="B393" s="37"/>
      <c r="C393" s="195" t="s">
        <v>1193</v>
      </c>
      <c r="D393" s="195" t="s">
        <v>152</v>
      </c>
      <c r="E393" s="196" t="s">
        <v>1194</v>
      </c>
      <c r="F393" s="197" t="s">
        <v>1195</v>
      </c>
      <c r="G393" s="198" t="s">
        <v>166</v>
      </c>
      <c r="H393" s="199">
        <v>3</v>
      </c>
      <c r="I393" s="200"/>
      <c r="J393" s="201">
        <f>ROUND(I393*H393,2)</f>
        <v>0</v>
      </c>
      <c r="K393" s="197" t="s">
        <v>156</v>
      </c>
      <c r="L393" s="42"/>
      <c r="M393" s="202" t="s">
        <v>19</v>
      </c>
      <c r="N393" s="203" t="s">
        <v>46</v>
      </c>
      <c r="O393" s="82"/>
      <c r="P393" s="204">
        <f>O393*H393</f>
        <v>0</v>
      </c>
      <c r="Q393" s="204">
        <v>4.0000000000000003E-05</v>
      </c>
      <c r="R393" s="204">
        <f>Q393*H393</f>
        <v>0.00012000000000000002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217</v>
      </c>
      <c r="AT393" s="206" t="s">
        <v>152</v>
      </c>
      <c r="AU393" s="206" t="s">
        <v>158</v>
      </c>
      <c r="AY393" s="15" t="s">
        <v>150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5" t="s">
        <v>80</v>
      </c>
      <c r="BK393" s="207">
        <f>ROUND(I393*H393,2)</f>
        <v>0</v>
      </c>
      <c r="BL393" s="15" t="s">
        <v>217</v>
      </c>
      <c r="BM393" s="206" t="s">
        <v>1196</v>
      </c>
    </row>
    <row r="394" s="2" customFormat="1" ht="14.4" customHeight="1">
      <c r="A394" s="36"/>
      <c r="B394" s="37"/>
      <c r="C394" s="195" t="s">
        <v>1197</v>
      </c>
      <c r="D394" s="195" t="s">
        <v>152</v>
      </c>
      <c r="E394" s="196" t="s">
        <v>1198</v>
      </c>
      <c r="F394" s="197" t="s">
        <v>1199</v>
      </c>
      <c r="G394" s="198" t="s">
        <v>170</v>
      </c>
      <c r="H394" s="199">
        <v>695</v>
      </c>
      <c r="I394" s="200"/>
      <c r="J394" s="201">
        <f>ROUND(I394*H394,2)</f>
        <v>0</v>
      </c>
      <c r="K394" s="197" t="s">
        <v>156</v>
      </c>
      <c r="L394" s="42"/>
      <c r="M394" s="202" t="s">
        <v>19</v>
      </c>
      <c r="N394" s="203" t="s">
        <v>46</v>
      </c>
      <c r="O394" s="82"/>
      <c r="P394" s="204">
        <f>O394*H394</f>
        <v>0</v>
      </c>
      <c r="Q394" s="204">
        <v>0.00050000000000000001</v>
      </c>
      <c r="R394" s="204">
        <f>Q394*H394</f>
        <v>0.34750000000000003</v>
      </c>
      <c r="S394" s="204">
        <v>0</v>
      </c>
      <c r="T394" s="20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6" t="s">
        <v>217</v>
      </c>
      <c r="AT394" s="206" t="s">
        <v>152</v>
      </c>
      <c r="AU394" s="206" t="s">
        <v>158</v>
      </c>
      <c r="AY394" s="15" t="s">
        <v>150</v>
      </c>
      <c r="BE394" s="207">
        <f>IF(N394="základní",J394,0)</f>
        <v>0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5" t="s">
        <v>80</v>
      </c>
      <c r="BK394" s="207">
        <f>ROUND(I394*H394,2)</f>
        <v>0</v>
      </c>
      <c r="BL394" s="15" t="s">
        <v>217</v>
      </c>
      <c r="BM394" s="206" t="s">
        <v>1200</v>
      </c>
    </row>
    <row r="395" s="2" customFormat="1" ht="14.4" customHeight="1">
      <c r="A395" s="36"/>
      <c r="B395" s="37"/>
      <c r="C395" s="195" t="s">
        <v>1201</v>
      </c>
      <c r="D395" s="195" t="s">
        <v>152</v>
      </c>
      <c r="E395" s="196" t="s">
        <v>1202</v>
      </c>
      <c r="F395" s="197" t="s">
        <v>1203</v>
      </c>
      <c r="G395" s="198" t="s">
        <v>170</v>
      </c>
      <c r="H395" s="199">
        <v>244</v>
      </c>
      <c r="I395" s="200"/>
      <c r="J395" s="201">
        <f>ROUND(I395*H395,2)</f>
        <v>0</v>
      </c>
      <c r="K395" s="197" t="s">
        <v>156</v>
      </c>
      <c r="L395" s="42"/>
      <c r="M395" s="202" t="s">
        <v>19</v>
      </c>
      <c r="N395" s="203" t="s">
        <v>46</v>
      </c>
      <c r="O395" s="82"/>
      <c r="P395" s="204">
        <f>O395*H395</f>
        <v>0</v>
      </c>
      <c r="Q395" s="204">
        <v>0.00084999999999999995</v>
      </c>
      <c r="R395" s="204">
        <f>Q395*H395</f>
        <v>0.2074</v>
      </c>
      <c r="S395" s="204">
        <v>0</v>
      </c>
      <c r="T395" s="20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6" t="s">
        <v>217</v>
      </c>
      <c r="AT395" s="206" t="s">
        <v>152</v>
      </c>
      <c r="AU395" s="206" t="s">
        <v>158</v>
      </c>
      <c r="AY395" s="15" t="s">
        <v>150</v>
      </c>
      <c r="BE395" s="207">
        <f>IF(N395="základní",J395,0)</f>
        <v>0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15" t="s">
        <v>80</v>
      </c>
      <c r="BK395" s="207">
        <f>ROUND(I395*H395,2)</f>
        <v>0</v>
      </c>
      <c r="BL395" s="15" t="s">
        <v>217</v>
      </c>
      <c r="BM395" s="206" t="s">
        <v>1204</v>
      </c>
    </row>
    <row r="396" s="2" customFormat="1" ht="14.4" customHeight="1">
      <c r="A396" s="36"/>
      <c r="B396" s="37"/>
      <c r="C396" s="195" t="s">
        <v>1205</v>
      </c>
      <c r="D396" s="195" t="s">
        <v>152</v>
      </c>
      <c r="E396" s="196" t="s">
        <v>1206</v>
      </c>
      <c r="F396" s="197" t="s">
        <v>1207</v>
      </c>
      <c r="G396" s="198" t="s">
        <v>170</v>
      </c>
      <c r="H396" s="199">
        <v>42</v>
      </c>
      <c r="I396" s="200"/>
      <c r="J396" s="201">
        <f>ROUND(I396*H396,2)</f>
        <v>0</v>
      </c>
      <c r="K396" s="197" t="s">
        <v>156</v>
      </c>
      <c r="L396" s="42"/>
      <c r="M396" s="202" t="s">
        <v>19</v>
      </c>
      <c r="N396" s="203" t="s">
        <v>46</v>
      </c>
      <c r="O396" s="82"/>
      <c r="P396" s="204">
        <f>O396*H396</f>
        <v>0</v>
      </c>
      <c r="Q396" s="204">
        <v>0.00116</v>
      </c>
      <c r="R396" s="204">
        <f>Q396*H396</f>
        <v>0.048719999999999999</v>
      </c>
      <c r="S396" s="204">
        <v>0</v>
      </c>
      <c r="T396" s="20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217</v>
      </c>
      <c r="AT396" s="206" t="s">
        <v>152</v>
      </c>
      <c r="AU396" s="206" t="s">
        <v>158</v>
      </c>
      <c r="AY396" s="15" t="s">
        <v>150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5" t="s">
        <v>80</v>
      </c>
      <c r="BK396" s="207">
        <f>ROUND(I396*H396,2)</f>
        <v>0</v>
      </c>
      <c r="BL396" s="15" t="s">
        <v>217</v>
      </c>
      <c r="BM396" s="206" t="s">
        <v>1208</v>
      </c>
    </row>
    <row r="397" s="2" customFormat="1" ht="14.4" customHeight="1">
      <c r="A397" s="36"/>
      <c r="B397" s="37"/>
      <c r="C397" s="195" t="s">
        <v>1209</v>
      </c>
      <c r="D397" s="195" t="s">
        <v>152</v>
      </c>
      <c r="E397" s="196" t="s">
        <v>1210</v>
      </c>
      <c r="F397" s="197" t="s">
        <v>1211</v>
      </c>
      <c r="G397" s="198" t="s">
        <v>170</v>
      </c>
      <c r="H397" s="199">
        <v>540</v>
      </c>
      <c r="I397" s="200"/>
      <c r="J397" s="201">
        <f>ROUND(I397*H397,2)</f>
        <v>0</v>
      </c>
      <c r="K397" s="197" t="s">
        <v>156</v>
      </c>
      <c r="L397" s="42"/>
      <c r="M397" s="202" t="s">
        <v>19</v>
      </c>
      <c r="N397" s="203" t="s">
        <v>46</v>
      </c>
      <c r="O397" s="82"/>
      <c r="P397" s="204">
        <f>O397*H397</f>
        <v>0</v>
      </c>
      <c r="Q397" s="204">
        <v>0.0014400000000000001</v>
      </c>
      <c r="R397" s="204">
        <f>Q397*H397</f>
        <v>0.77760000000000007</v>
      </c>
      <c r="S397" s="204">
        <v>0</v>
      </c>
      <c r="T397" s="20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6" t="s">
        <v>217</v>
      </c>
      <c r="AT397" s="206" t="s">
        <v>152</v>
      </c>
      <c r="AU397" s="206" t="s">
        <v>158</v>
      </c>
      <c r="AY397" s="15" t="s">
        <v>150</v>
      </c>
      <c r="BE397" s="207">
        <f>IF(N397="základní",J397,0)</f>
        <v>0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5" t="s">
        <v>80</v>
      </c>
      <c r="BK397" s="207">
        <f>ROUND(I397*H397,2)</f>
        <v>0</v>
      </c>
      <c r="BL397" s="15" t="s">
        <v>217</v>
      </c>
      <c r="BM397" s="206" t="s">
        <v>1212</v>
      </c>
    </row>
    <row r="398" s="2" customFormat="1" ht="14.4" customHeight="1">
      <c r="A398" s="36"/>
      <c r="B398" s="37"/>
      <c r="C398" s="195" t="s">
        <v>1213</v>
      </c>
      <c r="D398" s="195" t="s">
        <v>152</v>
      </c>
      <c r="E398" s="196" t="s">
        <v>1214</v>
      </c>
      <c r="F398" s="197" t="s">
        <v>1215</v>
      </c>
      <c r="G398" s="198" t="s">
        <v>170</v>
      </c>
      <c r="H398" s="199">
        <v>9</v>
      </c>
      <c r="I398" s="200"/>
      <c r="J398" s="201">
        <f>ROUND(I398*H398,2)</f>
        <v>0</v>
      </c>
      <c r="K398" s="197" t="s">
        <v>156</v>
      </c>
      <c r="L398" s="42"/>
      <c r="M398" s="202" t="s">
        <v>19</v>
      </c>
      <c r="N398" s="203" t="s">
        <v>46</v>
      </c>
      <c r="O398" s="82"/>
      <c r="P398" s="204">
        <f>O398*H398</f>
        <v>0</v>
      </c>
      <c r="Q398" s="204">
        <v>0.00281</v>
      </c>
      <c r="R398" s="204">
        <f>Q398*H398</f>
        <v>0.02529</v>
      </c>
      <c r="S398" s="204">
        <v>0</v>
      </c>
      <c r="T398" s="20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6" t="s">
        <v>217</v>
      </c>
      <c r="AT398" s="206" t="s">
        <v>152</v>
      </c>
      <c r="AU398" s="206" t="s">
        <v>158</v>
      </c>
      <c r="AY398" s="15" t="s">
        <v>150</v>
      </c>
      <c r="BE398" s="207">
        <f>IF(N398="základní",J398,0)</f>
        <v>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5" t="s">
        <v>80</v>
      </c>
      <c r="BK398" s="207">
        <f>ROUND(I398*H398,2)</f>
        <v>0</v>
      </c>
      <c r="BL398" s="15" t="s">
        <v>217</v>
      </c>
      <c r="BM398" s="206" t="s">
        <v>1216</v>
      </c>
    </row>
    <row r="399" s="2" customFormat="1" ht="14.4" customHeight="1">
      <c r="A399" s="36"/>
      <c r="B399" s="37"/>
      <c r="C399" s="195" t="s">
        <v>1217</v>
      </c>
      <c r="D399" s="195" t="s">
        <v>152</v>
      </c>
      <c r="E399" s="196" t="s">
        <v>1218</v>
      </c>
      <c r="F399" s="197" t="s">
        <v>1219</v>
      </c>
      <c r="G399" s="198" t="s">
        <v>170</v>
      </c>
      <c r="H399" s="199">
        <v>45</v>
      </c>
      <c r="I399" s="200"/>
      <c r="J399" s="201">
        <f>ROUND(I399*H399,2)</f>
        <v>0</v>
      </c>
      <c r="K399" s="197" t="s">
        <v>156</v>
      </c>
      <c r="L399" s="42"/>
      <c r="M399" s="202" t="s">
        <v>19</v>
      </c>
      <c r="N399" s="203" t="s">
        <v>46</v>
      </c>
      <c r="O399" s="82"/>
      <c r="P399" s="204">
        <f>O399*H399</f>
        <v>0</v>
      </c>
      <c r="Q399" s="204">
        <v>0.00363</v>
      </c>
      <c r="R399" s="204">
        <f>Q399*H399</f>
        <v>0.16335</v>
      </c>
      <c r="S399" s="204">
        <v>0</v>
      </c>
      <c r="T399" s="20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6" t="s">
        <v>217</v>
      </c>
      <c r="AT399" s="206" t="s">
        <v>152</v>
      </c>
      <c r="AU399" s="206" t="s">
        <v>158</v>
      </c>
      <c r="AY399" s="15" t="s">
        <v>150</v>
      </c>
      <c r="BE399" s="207">
        <f>IF(N399="základní",J399,0)</f>
        <v>0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5" t="s">
        <v>80</v>
      </c>
      <c r="BK399" s="207">
        <f>ROUND(I399*H399,2)</f>
        <v>0</v>
      </c>
      <c r="BL399" s="15" t="s">
        <v>217</v>
      </c>
      <c r="BM399" s="206" t="s">
        <v>1220</v>
      </c>
    </row>
    <row r="400" s="2" customFormat="1" ht="14.4" customHeight="1">
      <c r="A400" s="36"/>
      <c r="B400" s="37"/>
      <c r="C400" s="195" t="s">
        <v>1221</v>
      </c>
      <c r="D400" s="195" t="s">
        <v>152</v>
      </c>
      <c r="E400" s="196" t="s">
        <v>1222</v>
      </c>
      <c r="F400" s="197" t="s">
        <v>1223</v>
      </c>
      <c r="G400" s="198" t="s">
        <v>170</v>
      </c>
      <c r="H400" s="199">
        <v>9</v>
      </c>
      <c r="I400" s="200"/>
      <c r="J400" s="201">
        <f>ROUND(I400*H400,2)</f>
        <v>0</v>
      </c>
      <c r="K400" s="197" t="s">
        <v>156</v>
      </c>
      <c r="L400" s="42"/>
      <c r="M400" s="202" t="s">
        <v>19</v>
      </c>
      <c r="N400" s="203" t="s">
        <v>46</v>
      </c>
      <c r="O400" s="82"/>
      <c r="P400" s="204">
        <f>O400*H400</f>
        <v>0</v>
      </c>
      <c r="Q400" s="204">
        <v>0.0061399999999999996</v>
      </c>
      <c r="R400" s="204">
        <f>Q400*H400</f>
        <v>0.055259999999999997</v>
      </c>
      <c r="S400" s="204">
        <v>0</v>
      </c>
      <c r="T400" s="20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217</v>
      </c>
      <c r="AT400" s="206" t="s">
        <v>152</v>
      </c>
      <c r="AU400" s="206" t="s">
        <v>158</v>
      </c>
      <c r="AY400" s="15" t="s">
        <v>150</v>
      </c>
      <c r="BE400" s="207">
        <f>IF(N400="základní",J400,0)</f>
        <v>0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5" t="s">
        <v>80</v>
      </c>
      <c r="BK400" s="207">
        <f>ROUND(I400*H400,2)</f>
        <v>0</v>
      </c>
      <c r="BL400" s="15" t="s">
        <v>217</v>
      </c>
      <c r="BM400" s="206" t="s">
        <v>1224</v>
      </c>
    </row>
    <row r="401" s="2" customFormat="1" ht="14.4" customHeight="1">
      <c r="A401" s="36"/>
      <c r="B401" s="37"/>
      <c r="C401" s="195" t="s">
        <v>1225</v>
      </c>
      <c r="D401" s="195" t="s">
        <v>152</v>
      </c>
      <c r="E401" s="196" t="s">
        <v>1226</v>
      </c>
      <c r="F401" s="197" t="s">
        <v>1227</v>
      </c>
      <c r="G401" s="198" t="s">
        <v>170</v>
      </c>
      <c r="H401" s="199">
        <v>14.800000000000001</v>
      </c>
      <c r="I401" s="200"/>
      <c r="J401" s="201">
        <f>ROUND(I401*H401,2)</f>
        <v>0</v>
      </c>
      <c r="K401" s="197" t="s">
        <v>156</v>
      </c>
      <c r="L401" s="42"/>
      <c r="M401" s="202" t="s">
        <v>19</v>
      </c>
      <c r="N401" s="203" t="s">
        <v>46</v>
      </c>
      <c r="O401" s="82"/>
      <c r="P401" s="204">
        <f>O401*H401</f>
        <v>0</v>
      </c>
      <c r="Q401" s="204">
        <v>0.00084000000000000003</v>
      </c>
      <c r="R401" s="204">
        <f>Q401*H401</f>
        <v>0.012432</v>
      </c>
      <c r="S401" s="204">
        <v>0</v>
      </c>
      <c r="T401" s="20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6" t="s">
        <v>217</v>
      </c>
      <c r="AT401" s="206" t="s">
        <v>152</v>
      </c>
      <c r="AU401" s="206" t="s">
        <v>158</v>
      </c>
      <c r="AY401" s="15" t="s">
        <v>150</v>
      </c>
      <c r="BE401" s="207">
        <f>IF(N401="základní",J401,0)</f>
        <v>0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5" t="s">
        <v>80</v>
      </c>
      <c r="BK401" s="207">
        <f>ROUND(I401*H401,2)</f>
        <v>0</v>
      </c>
      <c r="BL401" s="15" t="s">
        <v>217</v>
      </c>
      <c r="BM401" s="206" t="s">
        <v>1228</v>
      </c>
    </row>
    <row r="402" s="2" customFormat="1" ht="24.15" customHeight="1">
      <c r="A402" s="36"/>
      <c r="B402" s="37"/>
      <c r="C402" s="195" t="s">
        <v>1229</v>
      </c>
      <c r="D402" s="195" t="s">
        <v>152</v>
      </c>
      <c r="E402" s="196" t="s">
        <v>1230</v>
      </c>
      <c r="F402" s="197" t="s">
        <v>1231</v>
      </c>
      <c r="G402" s="198" t="s">
        <v>170</v>
      </c>
      <c r="H402" s="199">
        <v>937</v>
      </c>
      <c r="I402" s="200"/>
      <c r="J402" s="201">
        <f>ROUND(I402*H402,2)</f>
        <v>0</v>
      </c>
      <c r="K402" s="197" t="s">
        <v>156</v>
      </c>
      <c r="L402" s="42"/>
      <c r="M402" s="202" t="s">
        <v>19</v>
      </c>
      <c r="N402" s="203" t="s">
        <v>46</v>
      </c>
      <c r="O402" s="82"/>
      <c r="P402" s="204">
        <f>O402*H402</f>
        <v>0</v>
      </c>
      <c r="Q402" s="204">
        <v>6.9999999999999994E-05</v>
      </c>
      <c r="R402" s="204">
        <f>Q402*H402</f>
        <v>0.065589999999999996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217</v>
      </c>
      <c r="AT402" s="206" t="s">
        <v>152</v>
      </c>
      <c r="AU402" s="206" t="s">
        <v>158</v>
      </c>
      <c r="AY402" s="15" t="s">
        <v>150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5" t="s">
        <v>80</v>
      </c>
      <c r="BK402" s="207">
        <f>ROUND(I402*H402,2)</f>
        <v>0</v>
      </c>
      <c r="BL402" s="15" t="s">
        <v>217</v>
      </c>
      <c r="BM402" s="206" t="s">
        <v>1232</v>
      </c>
    </row>
    <row r="403" s="2" customFormat="1" ht="24.15" customHeight="1">
      <c r="A403" s="36"/>
      <c r="B403" s="37"/>
      <c r="C403" s="195" t="s">
        <v>1233</v>
      </c>
      <c r="D403" s="195" t="s">
        <v>152</v>
      </c>
      <c r="E403" s="196" t="s">
        <v>1234</v>
      </c>
      <c r="F403" s="197" t="s">
        <v>1235</v>
      </c>
      <c r="G403" s="198" t="s">
        <v>170</v>
      </c>
      <c r="H403" s="199">
        <v>591</v>
      </c>
      <c r="I403" s="200"/>
      <c r="J403" s="201">
        <f>ROUND(I403*H403,2)</f>
        <v>0</v>
      </c>
      <c r="K403" s="197" t="s">
        <v>156</v>
      </c>
      <c r="L403" s="42"/>
      <c r="M403" s="202" t="s">
        <v>19</v>
      </c>
      <c r="N403" s="203" t="s">
        <v>46</v>
      </c>
      <c r="O403" s="82"/>
      <c r="P403" s="204">
        <f>O403*H403</f>
        <v>0</v>
      </c>
      <c r="Q403" s="204">
        <v>9.0000000000000006E-05</v>
      </c>
      <c r="R403" s="204">
        <f>Q403*H403</f>
        <v>0.053190000000000001</v>
      </c>
      <c r="S403" s="204">
        <v>0</v>
      </c>
      <c r="T403" s="20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06" t="s">
        <v>217</v>
      </c>
      <c r="AT403" s="206" t="s">
        <v>152</v>
      </c>
      <c r="AU403" s="206" t="s">
        <v>158</v>
      </c>
      <c r="AY403" s="15" t="s">
        <v>150</v>
      </c>
      <c r="BE403" s="207">
        <f>IF(N403="základní",J403,0)</f>
        <v>0</v>
      </c>
      <c r="BF403" s="207">
        <f>IF(N403="snížená",J403,0)</f>
        <v>0</v>
      </c>
      <c r="BG403" s="207">
        <f>IF(N403="zákl. přenesená",J403,0)</f>
        <v>0</v>
      </c>
      <c r="BH403" s="207">
        <f>IF(N403="sníž. přenesená",J403,0)</f>
        <v>0</v>
      </c>
      <c r="BI403" s="207">
        <f>IF(N403="nulová",J403,0)</f>
        <v>0</v>
      </c>
      <c r="BJ403" s="15" t="s">
        <v>80</v>
      </c>
      <c r="BK403" s="207">
        <f>ROUND(I403*H403,2)</f>
        <v>0</v>
      </c>
      <c r="BL403" s="15" t="s">
        <v>217</v>
      </c>
      <c r="BM403" s="206" t="s">
        <v>1236</v>
      </c>
    </row>
    <row r="404" s="2" customFormat="1" ht="24.15" customHeight="1">
      <c r="A404" s="36"/>
      <c r="B404" s="37"/>
      <c r="C404" s="195" t="s">
        <v>1237</v>
      </c>
      <c r="D404" s="195" t="s">
        <v>152</v>
      </c>
      <c r="E404" s="196" t="s">
        <v>1238</v>
      </c>
      <c r="F404" s="197" t="s">
        <v>1239</v>
      </c>
      <c r="G404" s="198" t="s">
        <v>170</v>
      </c>
      <c r="H404" s="199">
        <v>54</v>
      </c>
      <c r="I404" s="200"/>
      <c r="J404" s="201">
        <f>ROUND(I404*H404,2)</f>
        <v>0</v>
      </c>
      <c r="K404" s="197" t="s">
        <v>156</v>
      </c>
      <c r="L404" s="42"/>
      <c r="M404" s="202" t="s">
        <v>19</v>
      </c>
      <c r="N404" s="203" t="s">
        <v>46</v>
      </c>
      <c r="O404" s="82"/>
      <c r="P404" s="204">
        <f>O404*H404</f>
        <v>0</v>
      </c>
      <c r="Q404" s="204">
        <v>0.00012</v>
      </c>
      <c r="R404" s="204">
        <f>Q404*H404</f>
        <v>0.0064800000000000005</v>
      </c>
      <c r="S404" s="204">
        <v>0</v>
      </c>
      <c r="T404" s="20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6" t="s">
        <v>217</v>
      </c>
      <c r="AT404" s="206" t="s">
        <v>152</v>
      </c>
      <c r="AU404" s="206" t="s">
        <v>158</v>
      </c>
      <c r="AY404" s="15" t="s">
        <v>150</v>
      </c>
      <c r="BE404" s="207">
        <f>IF(N404="základní",J404,0)</f>
        <v>0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5" t="s">
        <v>80</v>
      </c>
      <c r="BK404" s="207">
        <f>ROUND(I404*H404,2)</f>
        <v>0</v>
      </c>
      <c r="BL404" s="15" t="s">
        <v>217</v>
      </c>
      <c r="BM404" s="206" t="s">
        <v>1240</v>
      </c>
    </row>
    <row r="405" s="2" customFormat="1" ht="14.4" customHeight="1">
      <c r="A405" s="36"/>
      <c r="B405" s="37"/>
      <c r="C405" s="195" t="s">
        <v>1241</v>
      </c>
      <c r="D405" s="195" t="s">
        <v>152</v>
      </c>
      <c r="E405" s="196" t="s">
        <v>1242</v>
      </c>
      <c r="F405" s="197" t="s">
        <v>1243</v>
      </c>
      <c r="G405" s="198" t="s">
        <v>166</v>
      </c>
      <c r="H405" s="199">
        <v>5</v>
      </c>
      <c r="I405" s="200"/>
      <c r="J405" s="201">
        <f>ROUND(I405*H405,2)</f>
        <v>0</v>
      </c>
      <c r="K405" s="197" t="s">
        <v>156</v>
      </c>
      <c r="L405" s="42"/>
      <c r="M405" s="202" t="s">
        <v>19</v>
      </c>
      <c r="N405" s="203" t="s">
        <v>46</v>
      </c>
      <c r="O405" s="82"/>
      <c r="P405" s="204">
        <f>O405*H405</f>
        <v>0</v>
      </c>
      <c r="Q405" s="204">
        <v>0.00012999999999999999</v>
      </c>
      <c r="R405" s="204">
        <f>Q405*H405</f>
        <v>0.00064999999999999997</v>
      </c>
      <c r="S405" s="204">
        <v>0</v>
      </c>
      <c r="T405" s="20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6" t="s">
        <v>217</v>
      </c>
      <c r="AT405" s="206" t="s">
        <v>152</v>
      </c>
      <c r="AU405" s="206" t="s">
        <v>158</v>
      </c>
      <c r="AY405" s="15" t="s">
        <v>150</v>
      </c>
      <c r="BE405" s="207">
        <f>IF(N405="základní",J405,0)</f>
        <v>0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5" t="s">
        <v>80</v>
      </c>
      <c r="BK405" s="207">
        <f>ROUND(I405*H405,2)</f>
        <v>0</v>
      </c>
      <c r="BL405" s="15" t="s">
        <v>217</v>
      </c>
      <c r="BM405" s="206" t="s">
        <v>1244</v>
      </c>
    </row>
    <row r="406" s="2" customFormat="1" ht="14.4" customHeight="1">
      <c r="A406" s="36"/>
      <c r="B406" s="37"/>
      <c r="C406" s="195" t="s">
        <v>1245</v>
      </c>
      <c r="D406" s="195" t="s">
        <v>152</v>
      </c>
      <c r="E406" s="196" t="s">
        <v>1246</v>
      </c>
      <c r="F406" s="197" t="s">
        <v>1247</v>
      </c>
      <c r="G406" s="198" t="s">
        <v>1248</v>
      </c>
      <c r="H406" s="199">
        <v>6</v>
      </c>
      <c r="I406" s="200"/>
      <c r="J406" s="201">
        <f>ROUND(I406*H406,2)</f>
        <v>0</v>
      </c>
      <c r="K406" s="197" t="s">
        <v>156</v>
      </c>
      <c r="L406" s="42"/>
      <c r="M406" s="202" t="s">
        <v>19</v>
      </c>
      <c r="N406" s="203" t="s">
        <v>46</v>
      </c>
      <c r="O406" s="82"/>
      <c r="P406" s="204">
        <f>O406*H406</f>
        <v>0</v>
      </c>
      <c r="Q406" s="204">
        <v>0.00025000000000000001</v>
      </c>
      <c r="R406" s="204">
        <f>Q406*H406</f>
        <v>0.0015</v>
      </c>
      <c r="S406" s="204">
        <v>0</v>
      </c>
      <c r="T406" s="20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6" t="s">
        <v>217</v>
      </c>
      <c r="AT406" s="206" t="s">
        <v>152</v>
      </c>
      <c r="AU406" s="206" t="s">
        <v>158</v>
      </c>
      <c r="AY406" s="15" t="s">
        <v>150</v>
      </c>
      <c r="BE406" s="207">
        <f>IF(N406="základní",J406,0)</f>
        <v>0</v>
      </c>
      <c r="BF406" s="207">
        <f>IF(N406="snížená",J406,0)</f>
        <v>0</v>
      </c>
      <c r="BG406" s="207">
        <f>IF(N406="zákl. přenesená",J406,0)</f>
        <v>0</v>
      </c>
      <c r="BH406" s="207">
        <f>IF(N406="sníž. přenesená",J406,0)</f>
        <v>0</v>
      </c>
      <c r="BI406" s="207">
        <f>IF(N406="nulová",J406,0)</f>
        <v>0</v>
      </c>
      <c r="BJ406" s="15" t="s">
        <v>80</v>
      </c>
      <c r="BK406" s="207">
        <f>ROUND(I406*H406,2)</f>
        <v>0</v>
      </c>
      <c r="BL406" s="15" t="s">
        <v>217</v>
      </c>
      <c r="BM406" s="206" t="s">
        <v>1249</v>
      </c>
    </row>
    <row r="407" s="2" customFormat="1" ht="24.15" customHeight="1">
      <c r="A407" s="36"/>
      <c r="B407" s="37"/>
      <c r="C407" s="195" t="s">
        <v>1250</v>
      </c>
      <c r="D407" s="195" t="s">
        <v>152</v>
      </c>
      <c r="E407" s="196" t="s">
        <v>1251</v>
      </c>
      <c r="F407" s="197" t="s">
        <v>1252</v>
      </c>
      <c r="G407" s="198" t="s">
        <v>166</v>
      </c>
      <c r="H407" s="199">
        <v>2</v>
      </c>
      <c r="I407" s="200"/>
      <c r="J407" s="201">
        <f>ROUND(I407*H407,2)</f>
        <v>0</v>
      </c>
      <c r="K407" s="197" t="s">
        <v>156</v>
      </c>
      <c r="L407" s="42"/>
      <c r="M407" s="202" t="s">
        <v>19</v>
      </c>
      <c r="N407" s="203" t="s">
        <v>46</v>
      </c>
      <c r="O407" s="82"/>
      <c r="P407" s="204">
        <f>O407*H407</f>
        <v>0</v>
      </c>
      <c r="Q407" s="204">
        <v>0.00036000000000000002</v>
      </c>
      <c r="R407" s="204">
        <f>Q407*H407</f>
        <v>0.00072000000000000005</v>
      </c>
      <c r="S407" s="204">
        <v>0</v>
      </c>
      <c r="T407" s="20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06" t="s">
        <v>217</v>
      </c>
      <c r="AT407" s="206" t="s">
        <v>152</v>
      </c>
      <c r="AU407" s="206" t="s">
        <v>158</v>
      </c>
      <c r="AY407" s="15" t="s">
        <v>150</v>
      </c>
      <c r="BE407" s="207">
        <f>IF(N407="základní",J407,0)</f>
        <v>0</v>
      </c>
      <c r="BF407" s="207">
        <f>IF(N407="snížená",J407,0)</f>
        <v>0</v>
      </c>
      <c r="BG407" s="207">
        <f>IF(N407="zákl. přenesená",J407,0)</f>
        <v>0</v>
      </c>
      <c r="BH407" s="207">
        <f>IF(N407="sníž. přenesená",J407,0)</f>
        <v>0</v>
      </c>
      <c r="BI407" s="207">
        <f>IF(N407="nulová",J407,0)</f>
        <v>0</v>
      </c>
      <c r="BJ407" s="15" t="s">
        <v>80</v>
      </c>
      <c r="BK407" s="207">
        <f>ROUND(I407*H407,2)</f>
        <v>0</v>
      </c>
      <c r="BL407" s="15" t="s">
        <v>217</v>
      </c>
      <c r="BM407" s="206" t="s">
        <v>1253</v>
      </c>
    </row>
    <row r="408" s="2" customFormat="1" ht="14.4" customHeight="1">
      <c r="A408" s="36"/>
      <c r="B408" s="37"/>
      <c r="C408" s="195" t="s">
        <v>1254</v>
      </c>
      <c r="D408" s="195" t="s">
        <v>152</v>
      </c>
      <c r="E408" s="196" t="s">
        <v>1255</v>
      </c>
      <c r="F408" s="197" t="s">
        <v>1256</v>
      </c>
      <c r="G408" s="198" t="s">
        <v>166</v>
      </c>
      <c r="H408" s="199">
        <v>3</v>
      </c>
      <c r="I408" s="200"/>
      <c r="J408" s="201">
        <f>ROUND(I408*H408,2)</f>
        <v>0</v>
      </c>
      <c r="K408" s="197" t="s">
        <v>156</v>
      </c>
      <c r="L408" s="42"/>
      <c r="M408" s="202" t="s">
        <v>19</v>
      </c>
      <c r="N408" s="203" t="s">
        <v>46</v>
      </c>
      <c r="O408" s="82"/>
      <c r="P408" s="204">
        <f>O408*H408</f>
        <v>0</v>
      </c>
      <c r="Q408" s="204">
        <v>0.00022000000000000001</v>
      </c>
      <c r="R408" s="204">
        <f>Q408*H408</f>
        <v>0.00066</v>
      </c>
      <c r="S408" s="204">
        <v>0</v>
      </c>
      <c r="T408" s="20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6" t="s">
        <v>217</v>
      </c>
      <c r="AT408" s="206" t="s">
        <v>152</v>
      </c>
      <c r="AU408" s="206" t="s">
        <v>158</v>
      </c>
      <c r="AY408" s="15" t="s">
        <v>150</v>
      </c>
      <c r="BE408" s="207">
        <f>IF(N408="základní",J408,0)</f>
        <v>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5" t="s">
        <v>80</v>
      </c>
      <c r="BK408" s="207">
        <f>ROUND(I408*H408,2)</f>
        <v>0</v>
      </c>
      <c r="BL408" s="15" t="s">
        <v>217</v>
      </c>
      <c r="BM408" s="206" t="s">
        <v>1257</v>
      </c>
    </row>
    <row r="409" s="2" customFormat="1" ht="14.4" customHeight="1">
      <c r="A409" s="36"/>
      <c r="B409" s="37"/>
      <c r="C409" s="195" t="s">
        <v>1258</v>
      </c>
      <c r="D409" s="195" t="s">
        <v>152</v>
      </c>
      <c r="E409" s="196" t="s">
        <v>1259</v>
      </c>
      <c r="F409" s="197" t="s">
        <v>1260</v>
      </c>
      <c r="G409" s="198" t="s">
        <v>166</v>
      </c>
      <c r="H409" s="199">
        <v>1</v>
      </c>
      <c r="I409" s="200"/>
      <c r="J409" s="201">
        <f>ROUND(I409*H409,2)</f>
        <v>0</v>
      </c>
      <c r="K409" s="197" t="s">
        <v>156</v>
      </c>
      <c r="L409" s="42"/>
      <c r="M409" s="202" t="s">
        <v>19</v>
      </c>
      <c r="N409" s="203" t="s">
        <v>46</v>
      </c>
      <c r="O409" s="82"/>
      <c r="P409" s="204">
        <f>O409*H409</f>
        <v>0</v>
      </c>
      <c r="Q409" s="204">
        <v>0.00017000000000000001</v>
      </c>
      <c r="R409" s="204">
        <f>Q409*H409</f>
        <v>0.00017000000000000001</v>
      </c>
      <c r="S409" s="204">
        <v>0</v>
      </c>
      <c r="T409" s="20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6" t="s">
        <v>217</v>
      </c>
      <c r="AT409" s="206" t="s">
        <v>152</v>
      </c>
      <c r="AU409" s="206" t="s">
        <v>158</v>
      </c>
      <c r="AY409" s="15" t="s">
        <v>150</v>
      </c>
      <c r="BE409" s="207">
        <f>IF(N409="základní",J409,0)</f>
        <v>0</v>
      </c>
      <c r="BF409" s="207">
        <f>IF(N409="snížená",J409,0)</f>
        <v>0</v>
      </c>
      <c r="BG409" s="207">
        <f>IF(N409="zákl. přenesená",J409,0)</f>
        <v>0</v>
      </c>
      <c r="BH409" s="207">
        <f>IF(N409="sníž. přenesená",J409,0)</f>
        <v>0</v>
      </c>
      <c r="BI409" s="207">
        <f>IF(N409="nulová",J409,0)</f>
        <v>0</v>
      </c>
      <c r="BJ409" s="15" t="s">
        <v>80</v>
      </c>
      <c r="BK409" s="207">
        <f>ROUND(I409*H409,2)</f>
        <v>0</v>
      </c>
      <c r="BL409" s="15" t="s">
        <v>217</v>
      </c>
      <c r="BM409" s="206" t="s">
        <v>1261</v>
      </c>
    </row>
    <row r="410" s="2" customFormat="1" ht="14.4" customHeight="1">
      <c r="A410" s="36"/>
      <c r="B410" s="37"/>
      <c r="C410" s="195" t="s">
        <v>1262</v>
      </c>
      <c r="D410" s="195" t="s">
        <v>152</v>
      </c>
      <c r="E410" s="196" t="s">
        <v>1263</v>
      </c>
      <c r="F410" s="197" t="s">
        <v>1264</v>
      </c>
      <c r="G410" s="198" t="s">
        <v>166</v>
      </c>
      <c r="H410" s="199">
        <v>1</v>
      </c>
      <c r="I410" s="200"/>
      <c r="J410" s="201">
        <f>ROUND(I410*H410,2)</f>
        <v>0</v>
      </c>
      <c r="K410" s="197" t="s">
        <v>156</v>
      </c>
      <c r="L410" s="42"/>
      <c r="M410" s="202" t="s">
        <v>19</v>
      </c>
      <c r="N410" s="203" t="s">
        <v>46</v>
      </c>
      <c r="O410" s="82"/>
      <c r="P410" s="204">
        <f>O410*H410</f>
        <v>0</v>
      </c>
      <c r="Q410" s="204">
        <v>0.00034000000000000002</v>
      </c>
      <c r="R410" s="204">
        <f>Q410*H410</f>
        <v>0.00034000000000000002</v>
      </c>
      <c r="S410" s="204">
        <v>0</v>
      </c>
      <c r="T410" s="20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06" t="s">
        <v>217</v>
      </c>
      <c r="AT410" s="206" t="s">
        <v>152</v>
      </c>
      <c r="AU410" s="206" t="s">
        <v>158</v>
      </c>
      <c r="AY410" s="15" t="s">
        <v>150</v>
      </c>
      <c r="BE410" s="207">
        <f>IF(N410="základní",J410,0)</f>
        <v>0</v>
      </c>
      <c r="BF410" s="207">
        <f>IF(N410="snížená",J410,0)</f>
        <v>0</v>
      </c>
      <c r="BG410" s="207">
        <f>IF(N410="zákl. přenesená",J410,0)</f>
        <v>0</v>
      </c>
      <c r="BH410" s="207">
        <f>IF(N410="sníž. přenesená",J410,0)</f>
        <v>0</v>
      </c>
      <c r="BI410" s="207">
        <f>IF(N410="nulová",J410,0)</f>
        <v>0</v>
      </c>
      <c r="BJ410" s="15" t="s">
        <v>80</v>
      </c>
      <c r="BK410" s="207">
        <f>ROUND(I410*H410,2)</f>
        <v>0</v>
      </c>
      <c r="BL410" s="15" t="s">
        <v>217</v>
      </c>
      <c r="BM410" s="206" t="s">
        <v>1265</v>
      </c>
    </row>
    <row r="411" s="2" customFormat="1" ht="14.4" customHeight="1">
      <c r="A411" s="36"/>
      <c r="B411" s="37"/>
      <c r="C411" s="195" t="s">
        <v>1266</v>
      </c>
      <c r="D411" s="195" t="s">
        <v>152</v>
      </c>
      <c r="E411" s="196" t="s">
        <v>1267</v>
      </c>
      <c r="F411" s="197" t="s">
        <v>1268</v>
      </c>
      <c r="G411" s="198" t="s">
        <v>166</v>
      </c>
      <c r="H411" s="199">
        <v>7</v>
      </c>
      <c r="I411" s="200"/>
      <c r="J411" s="201">
        <f>ROUND(I411*H411,2)</f>
        <v>0</v>
      </c>
      <c r="K411" s="197" t="s">
        <v>156</v>
      </c>
      <c r="L411" s="42"/>
      <c r="M411" s="202" t="s">
        <v>19</v>
      </c>
      <c r="N411" s="203" t="s">
        <v>46</v>
      </c>
      <c r="O411" s="82"/>
      <c r="P411" s="204">
        <f>O411*H411</f>
        <v>0</v>
      </c>
      <c r="Q411" s="204">
        <v>0.00050000000000000001</v>
      </c>
      <c r="R411" s="204">
        <f>Q411*H411</f>
        <v>0.0035000000000000001</v>
      </c>
      <c r="S411" s="204">
        <v>0</v>
      </c>
      <c r="T411" s="20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06" t="s">
        <v>217</v>
      </c>
      <c r="AT411" s="206" t="s">
        <v>152</v>
      </c>
      <c r="AU411" s="206" t="s">
        <v>158</v>
      </c>
      <c r="AY411" s="15" t="s">
        <v>150</v>
      </c>
      <c r="BE411" s="207">
        <f>IF(N411="základní",J411,0)</f>
        <v>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5" t="s">
        <v>80</v>
      </c>
      <c r="BK411" s="207">
        <f>ROUND(I411*H411,2)</f>
        <v>0</v>
      </c>
      <c r="BL411" s="15" t="s">
        <v>217</v>
      </c>
      <c r="BM411" s="206" t="s">
        <v>1269</v>
      </c>
    </row>
    <row r="412" s="2" customFormat="1" ht="14.4" customHeight="1">
      <c r="A412" s="36"/>
      <c r="B412" s="37"/>
      <c r="C412" s="195" t="s">
        <v>1270</v>
      </c>
      <c r="D412" s="195" t="s">
        <v>152</v>
      </c>
      <c r="E412" s="196" t="s">
        <v>1271</v>
      </c>
      <c r="F412" s="197" t="s">
        <v>1272</v>
      </c>
      <c r="G412" s="198" t="s">
        <v>166</v>
      </c>
      <c r="H412" s="199">
        <v>4</v>
      </c>
      <c r="I412" s="200"/>
      <c r="J412" s="201">
        <f>ROUND(I412*H412,2)</f>
        <v>0</v>
      </c>
      <c r="K412" s="197" t="s">
        <v>156</v>
      </c>
      <c r="L412" s="42"/>
      <c r="M412" s="202" t="s">
        <v>19</v>
      </c>
      <c r="N412" s="203" t="s">
        <v>46</v>
      </c>
      <c r="O412" s="82"/>
      <c r="P412" s="204">
        <f>O412*H412</f>
        <v>0</v>
      </c>
      <c r="Q412" s="204">
        <v>0.00069999999999999999</v>
      </c>
      <c r="R412" s="204">
        <f>Q412*H412</f>
        <v>0.0028</v>
      </c>
      <c r="S412" s="204">
        <v>0</v>
      </c>
      <c r="T412" s="20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6" t="s">
        <v>217</v>
      </c>
      <c r="AT412" s="206" t="s">
        <v>152</v>
      </c>
      <c r="AU412" s="206" t="s">
        <v>158</v>
      </c>
      <c r="AY412" s="15" t="s">
        <v>150</v>
      </c>
      <c r="BE412" s="207">
        <f>IF(N412="základní",J412,0)</f>
        <v>0</v>
      </c>
      <c r="BF412" s="207">
        <f>IF(N412="snížená",J412,0)</f>
        <v>0</v>
      </c>
      <c r="BG412" s="207">
        <f>IF(N412="zákl. přenesená",J412,0)</f>
        <v>0</v>
      </c>
      <c r="BH412" s="207">
        <f>IF(N412="sníž. přenesená",J412,0)</f>
        <v>0</v>
      </c>
      <c r="BI412" s="207">
        <f>IF(N412="nulová",J412,0)</f>
        <v>0</v>
      </c>
      <c r="BJ412" s="15" t="s">
        <v>80</v>
      </c>
      <c r="BK412" s="207">
        <f>ROUND(I412*H412,2)</f>
        <v>0</v>
      </c>
      <c r="BL412" s="15" t="s">
        <v>217</v>
      </c>
      <c r="BM412" s="206" t="s">
        <v>1273</v>
      </c>
    </row>
    <row r="413" s="2" customFormat="1" ht="14.4" customHeight="1">
      <c r="A413" s="36"/>
      <c r="B413" s="37"/>
      <c r="C413" s="195" t="s">
        <v>1274</v>
      </c>
      <c r="D413" s="195" t="s">
        <v>152</v>
      </c>
      <c r="E413" s="196" t="s">
        <v>1275</v>
      </c>
      <c r="F413" s="197" t="s">
        <v>1276</v>
      </c>
      <c r="G413" s="198" t="s">
        <v>166</v>
      </c>
      <c r="H413" s="199">
        <v>2</v>
      </c>
      <c r="I413" s="200"/>
      <c r="J413" s="201">
        <f>ROUND(I413*H413,2)</f>
        <v>0</v>
      </c>
      <c r="K413" s="197" t="s">
        <v>156</v>
      </c>
      <c r="L413" s="42"/>
      <c r="M413" s="202" t="s">
        <v>19</v>
      </c>
      <c r="N413" s="203" t="s">
        <v>46</v>
      </c>
      <c r="O413" s="82"/>
      <c r="P413" s="204">
        <f>O413*H413</f>
        <v>0</v>
      </c>
      <c r="Q413" s="204">
        <v>0.00031</v>
      </c>
      <c r="R413" s="204">
        <f>Q413*H413</f>
        <v>0.00062</v>
      </c>
      <c r="S413" s="204">
        <v>0</v>
      </c>
      <c r="T413" s="20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6" t="s">
        <v>217</v>
      </c>
      <c r="AT413" s="206" t="s">
        <v>152</v>
      </c>
      <c r="AU413" s="206" t="s">
        <v>158</v>
      </c>
      <c r="AY413" s="15" t="s">
        <v>150</v>
      </c>
      <c r="BE413" s="207">
        <f>IF(N413="základní",J413,0)</f>
        <v>0</v>
      </c>
      <c r="BF413" s="207">
        <f>IF(N413="snížená",J413,0)</f>
        <v>0</v>
      </c>
      <c r="BG413" s="207">
        <f>IF(N413="zákl. přenesená",J413,0)</f>
        <v>0</v>
      </c>
      <c r="BH413" s="207">
        <f>IF(N413="sníž. přenesená",J413,0)</f>
        <v>0</v>
      </c>
      <c r="BI413" s="207">
        <f>IF(N413="nulová",J413,0)</f>
        <v>0</v>
      </c>
      <c r="BJ413" s="15" t="s">
        <v>80</v>
      </c>
      <c r="BK413" s="207">
        <f>ROUND(I413*H413,2)</f>
        <v>0</v>
      </c>
      <c r="BL413" s="15" t="s">
        <v>217</v>
      </c>
      <c r="BM413" s="206" t="s">
        <v>1277</v>
      </c>
    </row>
    <row r="414" s="2" customFormat="1" ht="14.4" customHeight="1">
      <c r="A414" s="36"/>
      <c r="B414" s="37"/>
      <c r="C414" s="195" t="s">
        <v>1278</v>
      </c>
      <c r="D414" s="195" t="s">
        <v>152</v>
      </c>
      <c r="E414" s="196" t="s">
        <v>1279</v>
      </c>
      <c r="F414" s="197" t="s">
        <v>1280</v>
      </c>
      <c r="G414" s="198" t="s">
        <v>166</v>
      </c>
      <c r="H414" s="199">
        <v>38</v>
      </c>
      <c r="I414" s="200"/>
      <c r="J414" s="201">
        <f>ROUND(I414*H414,2)</f>
        <v>0</v>
      </c>
      <c r="K414" s="197" t="s">
        <v>156</v>
      </c>
      <c r="L414" s="42"/>
      <c r="M414" s="202" t="s">
        <v>19</v>
      </c>
      <c r="N414" s="203" t="s">
        <v>46</v>
      </c>
      <c r="O414" s="82"/>
      <c r="P414" s="204">
        <f>O414*H414</f>
        <v>0</v>
      </c>
      <c r="Q414" s="204">
        <v>0.00059999999999999995</v>
      </c>
      <c r="R414" s="204">
        <f>Q414*H414</f>
        <v>0.022799999999999997</v>
      </c>
      <c r="S414" s="204">
        <v>0</v>
      </c>
      <c r="T414" s="20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6" t="s">
        <v>217</v>
      </c>
      <c r="AT414" s="206" t="s">
        <v>152</v>
      </c>
      <c r="AU414" s="206" t="s">
        <v>158</v>
      </c>
      <c r="AY414" s="15" t="s">
        <v>150</v>
      </c>
      <c r="BE414" s="207">
        <f>IF(N414="základní",J414,0)</f>
        <v>0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5" t="s">
        <v>80</v>
      </c>
      <c r="BK414" s="207">
        <f>ROUND(I414*H414,2)</f>
        <v>0</v>
      </c>
      <c r="BL414" s="15" t="s">
        <v>217</v>
      </c>
      <c r="BM414" s="206" t="s">
        <v>1281</v>
      </c>
    </row>
    <row r="415" s="2" customFormat="1" ht="14.4" customHeight="1">
      <c r="A415" s="36"/>
      <c r="B415" s="37"/>
      <c r="C415" s="195" t="s">
        <v>1282</v>
      </c>
      <c r="D415" s="195" t="s">
        <v>152</v>
      </c>
      <c r="E415" s="196" t="s">
        <v>1283</v>
      </c>
      <c r="F415" s="197" t="s">
        <v>1284</v>
      </c>
      <c r="G415" s="198" t="s">
        <v>166</v>
      </c>
      <c r="H415" s="199">
        <v>119</v>
      </c>
      <c r="I415" s="200"/>
      <c r="J415" s="201">
        <f>ROUND(I415*H415,2)</f>
        <v>0</v>
      </c>
      <c r="K415" s="197" t="s">
        <v>156</v>
      </c>
      <c r="L415" s="42"/>
      <c r="M415" s="202" t="s">
        <v>19</v>
      </c>
      <c r="N415" s="203" t="s">
        <v>46</v>
      </c>
      <c r="O415" s="82"/>
      <c r="P415" s="204">
        <f>O415*H415</f>
        <v>0</v>
      </c>
      <c r="Q415" s="204">
        <v>0.00075000000000000002</v>
      </c>
      <c r="R415" s="204">
        <f>Q415*H415</f>
        <v>0.089249999999999996</v>
      </c>
      <c r="S415" s="204">
        <v>0</v>
      </c>
      <c r="T415" s="20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6" t="s">
        <v>217</v>
      </c>
      <c r="AT415" s="206" t="s">
        <v>152</v>
      </c>
      <c r="AU415" s="206" t="s">
        <v>158</v>
      </c>
      <c r="AY415" s="15" t="s">
        <v>150</v>
      </c>
      <c r="BE415" s="207">
        <f>IF(N415="základní",J415,0)</f>
        <v>0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5" t="s">
        <v>80</v>
      </c>
      <c r="BK415" s="207">
        <f>ROUND(I415*H415,2)</f>
        <v>0</v>
      </c>
      <c r="BL415" s="15" t="s">
        <v>217</v>
      </c>
      <c r="BM415" s="206" t="s">
        <v>1285</v>
      </c>
    </row>
    <row r="416" s="2" customFormat="1" ht="14.4" customHeight="1">
      <c r="A416" s="36"/>
      <c r="B416" s="37"/>
      <c r="C416" s="195" t="s">
        <v>1286</v>
      </c>
      <c r="D416" s="195" t="s">
        <v>152</v>
      </c>
      <c r="E416" s="196" t="s">
        <v>1287</v>
      </c>
      <c r="F416" s="197" t="s">
        <v>1288</v>
      </c>
      <c r="G416" s="198" t="s">
        <v>166</v>
      </c>
      <c r="H416" s="199">
        <v>2</v>
      </c>
      <c r="I416" s="200"/>
      <c r="J416" s="201">
        <f>ROUND(I416*H416,2)</f>
        <v>0</v>
      </c>
      <c r="K416" s="197" t="s">
        <v>156</v>
      </c>
      <c r="L416" s="42"/>
      <c r="M416" s="202" t="s">
        <v>19</v>
      </c>
      <c r="N416" s="203" t="s">
        <v>46</v>
      </c>
      <c r="O416" s="82"/>
      <c r="P416" s="204">
        <f>O416*H416</f>
        <v>0</v>
      </c>
      <c r="Q416" s="204">
        <v>0.00097000000000000005</v>
      </c>
      <c r="R416" s="204">
        <f>Q416*H416</f>
        <v>0.0019400000000000001</v>
      </c>
      <c r="S416" s="204">
        <v>0</v>
      </c>
      <c r="T416" s="20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6" t="s">
        <v>217</v>
      </c>
      <c r="AT416" s="206" t="s">
        <v>152</v>
      </c>
      <c r="AU416" s="206" t="s">
        <v>158</v>
      </c>
      <c r="AY416" s="15" t="s">
        <v>150</v>
      </c>
      <c r="BE416" s="207">
        <f>IF(N416="základní",J416,0)</f>
        <v>0</v>
      </c>
      <c r="BF416" s="207">
        <f>IF(N416="snížená",J416,0)</f>
        <v>0</v>
      </c>
      <c r="BG416" s="207">
        <f>IF(N416="zákl. přenesená",J416,0)</f>
        <v>0</v>
      </c>
      <c r="BH416" s="207">
        <f>IF(N416="sníž. přenesená",J416,0)</f>
        <v>0</v>
      </c>
      <c r="BI416" s="207">
        <f>IF(N416="nulová",J416,0)</f>
        <v>0</v>
      </c>
      <c r="BJ416" s="15" t="s">
        <v>80</v>
      </c>
      <c r="BK416" s="207">
        <f>ROUND(I416*H416,2)</f>
        <v>0</v>
      </c>
      <c r="BL416" s="15" t="s">
        <v>217</v>
      </c>
      <c r="BM416" s="206" t="s">
        <v>1289</v>
      </c>
    </row>
    <row r="417" s="2" customFormat="1" ht="14.4" customHeight="1">
      <c r="A417" s="36"/>
      <c r="B417" s="37"/>
      <c r="C417" s="195" t="s">
        <v>1290</v>
      </c>
      <c r="D417" s="195" t="s">
        <v>152</v>
      </c>
      <c r="E417" s="196" t="s">
        <v>1291</v>
      </c>
      <c r="F417" s="197" t="s">
        <v>1292</v>
      </c>
      <c r="G417" s="198" t="s">
        <v>166</v>
      </c>
      <c r="H417" s="199">
        <v>20</v>
      </c>
      <c r="I417" s="200"/>
      <c r="J417" s="201">
        <f>ROUND(I417*H417,2)</f>
        <v>0</v>
      </c>
      <c r="K417" s="197" t="s">
        <v>156</v>
      </c>
      <c r="L417" s="42"/>
      <c r="M417" s="202" t="s">
        <v>19</v>
      </c>
      <c r="N417" s="203" t="s">
        <v>46</v>
      </c>
      <c r="O417" s="82"/>
      <c r="P417" s="204">
        <f>O417*H417</f>
        <v>0</v>
      </c>
      <c r="Q417" s="204">
        <v>0.00123</v>
      </c>
      <c r="R417" s="204">
        <f>Q417*H417</f>
        <v>0.0246</v>
      </c>
      <c r="S417" s="204">
        <v>0</v>
      </c>
      <c r="T417" s="20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6" t="s">
        <v>217</v>
      </c>
      <c r="AT417" s="206" t="s">
        <v>152</v>
      </c>
      <c r="AU417" s="206" t="s">
        <v>158</v>
      </c>
      <c r="AY417" s="15" t="s">
        <v>150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5" t="s">
        <v>80</v>
      </c>
      <c r="BK417" s="207">
        <f>ROUND(I417*H417,2)</f>
        <v>0</v>
      </c>
      <c r="BL417" s="15" t="s">
        <v>217</v>
      </c>
      <c r="BM417" s="206" t="s">
        <v>1293</v>
      </c>
    </row>
    <row r="418" s="2" customFormat="1" ht="14.4" customHeight="1">
      <c r="A418" s="36"/>
      <c r="B418" s="37"/>
      <c r="C418" s="195" t="s">
        <v>1294</v>
      </c>
      <c r="D418" s="195" t="s">
        <v>152</v>
      </c>
      <c r="E418" s="196" t="s">
        <v>1295</v>
      </c>
      <c r="F418" s="197" t="s">
        <v>1296</v>
      </c>
      <c r="G418" s="198" t="s">
        <v>166</v>
      </c>
      <c r="H418" s="199">
        <v>1</v>
      </c>
      <c r="I418" s="200"/>
      <c r="J418" s="201">
        <f>ROUND(I418*H418,2)</f>
        <v>0</v>
      </c>
      <c r="K418" s="197" t="s">
        <v>156</v>
      </c>
      <c r="L418" s="42"/>
      <c r="M418" s="202" t="s">
        <v>19</v>
      </c>
      <c r="N418" s="203" t="s">
        <v>46</v>
      </c>
      <c r="O418" s="82"/>
      <c r="P418" s="204">
        <f>O418*H418</f>
        <v>0</v>
      </c>
      <c r="Q418" s="204">
        <v>0.0023800000000000002</v>
      </c>
      <c r="R418" s="204">
        <f>Q418*H418</f>
        <v>0.0023800000000000002</v>
      </c>
      <c r="S418" s="204">
        <v>0</v>
      </c>
      <c r="T418" s="20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06" t="s">
        <v>217</v>
      </c>
      <c r="AT418" s="206" t="s">
        <v>152</v>
      </c>
      <c r="AU418" s="206" t="s">
        <v>158</v>
      </c>
      <c r="AY418" s="15" t="s">
        <v>150</v>
      </c>
      <c r="BE418" s="207">
        <f>IF(N418="základní",J418,0)</f>
        <v>0</v>
      </c>
      <c r="BF418" s="207">
        <f>IF(N418="snížená",J418,0)</f>
        <v>0</v>
      </c>
      <c r="BG418" s="207">
        <f>IF(N418="zákl. přenesená",J418,0)</f>
        <v>0</v>
      </c>
      <c r="BH418" s="207">
        <f>IF(N418="sníž. přenesená",J418,0)</f>
        <v>0</v>
      </c>
      <c r="BI418" s="207">
        <f>IF(N418="nulová",J418,0)</f>
        <v>0</v>
      </c>
      <c r="BJ418" s="15" t="s">
        <v>80</v>
      </c>
      <c r="BK418" s="207">
        <f>ROUND(I418*H418,2)</f>
        <v>0</v>
      </c>
      <c r="BL418" s="15" t="s">
        <v>217</v>
      </c>
      <c r="BM418" s="206" t="s">
        <v>1297</v>
      </c>
    </row>
    <row r="419" s="2" customFormat="1" ht="14.4" customHeight="1">
      <c r="A419" s="36"/>
      <c r="B419" s="37"/>
      <c r="C419" s="195" t="s">
        <v>1298</v>
      </c>
      <c r="D419" s="195" t="s">
        <v>152</v>
      </c>
      <c r="E419" s="196" t="s">
        <v>1299</v>
      </c>
      <c r="F419" s="197" t="s">
        <v>1300</v>
      </c>
      <c r="G419" s="198" t="s">
        <v>166</v>
      </c>
      <c r="H419" s="199">
        <v>2</v>
      </c>
      <c r="I419" s="200"/>
      <c r="J419" s="201">
        <f>ROUND(I419*H419,2)</f>
        <v>0</v>
      </c>
      <c r="K419" s="197" t="s">
        <v>156</v>
      </c>
      <c r="L419" s="42"/>
      <c r="M419" s="202" t="s">
        <v>19</v>
      </c>
      <c r="N419" s="203" t="s">
        <v>46</v>
      </c>
      <c r="O419" s="82"/>
      <c r="P419" s="204">
        <f>O419*H419</f>
        <v>0</v>
      </c>
      <c r="Q419" s="204">
        <v>0</v>
      </c>
      <c r="R419" s="204">
        <f>Q419*H419</f>
        <v>0</v>
      </c>
      <c r="S419" s="204">
        <v>0.0088500000000000002</v>
      </c>
      <c r="T419" s="205">
        <f>S419*H419</f>
        <v>0.0177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6" t="s">
        <v>217</v>
      </c>
      <c r="AT419" s="206" t="s">
        <v>152</v>
      </c>
      <c r="AU419" s="206" t="s">
        <v>158</v>
      </c>
      <c r="AY419" s="15" t="s">
        <v>150</v>
      </c>
      <c r="BE419" s="207">
        <f>IF(N419="základní",J419,0)</f>
        <v>0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5" t="s">
        <v>80</v>
      </c>
      <c r="BK419" s="207">
        <f>ROUND(I419*H419,2)</f>
        <v>0</v>
      </c>
      <c r="BL419" s="15" t="s">
        <v>217</v>
      </c>
      <c r="BM419" s="206" t="s">
        <v>1301</v>
      </c>
    </row>
    <row r="420" s="2" customFormat="1" ht="14.4" customHeight="1">
      <c r="A420" s="36"/>
      <c r="B420" s="37"/>
      <c r="C420" s="195" t="s">
        <v>1302</v>
      </c>
      <c r="D420" s="195" t="s">
        <v>152</v>
      </c>
      <c r="E420" s="196" t="s">
        <v>1303</v>
      </c>
      <c r="F420" s="197" t="s">
        <v>1304</v>
      </c>
      <c r="G420" s="198" t="s">
        <v>166</v>
      </c>
      <c r="H420" s="199">
        <v>2</v>
      </c>
      <c r="I420" s="200"/>
      <c r="J420" s="201">
        <f>ROUND(I420*H420,2)</f>
        <v>0</v>
      </c>
      <c r="K420" s="197" t="s">
        <v>156</v>
      </c>
      <c r="L420" s="42"/>
      <c r="M420" s="202" t="s">
        <v>19</v>
      </c>
      <c r="N420" s="203" t="s">
        <v>46</v>
      </c>
      <c r="O420" s="82"/>
      <c r="P420" s="204">
        <f>O420*H420</f>
        <v>0</v>
      </c>
      <c r="Q420" s="204">
        <v>0.0012700000000000001</v>
      </c>
      <c r="R420" s="204">
        <f>Q420*H420</f>
        <v>0.0025400000000000002</v>
      </c>
      <c r="S420" s="204">
        <v>0</v>
      </c>
      <c r="T420" s="20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6" t="s">
        <v>217</v>
      </c>
      <c r="AT420" s="206" t="s">
        <v>152</v>
      </c>
      <c r="AU420" s="206" t="s">
        <v>158</v>
      </c>
      <c r="AY420" s="15" t="s">
        <v>150</v>
      </c>
      <c r="BE420" s="207">
        <f>IF(N420="základní",J420,0)</f>
        <v>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5" t="s">
        <v>80</v>
      </c>
      <c r="BK420" s="207">
        <f>ROUND(I420*H420,2)</f>
        <v>0</v>
      </c>
      <c r="BL420" s="15" t="s">
        <v>217</v>
      </c>
      <c r="BM420" s="206" t="s">
        <v>1305</v>
      </c>
    </row>
    <row r="421" s="2" customFormat="1" ht="14.4" customHeight="1">
      <c r="A421" s="36"/>
      <c r="B421" s="37"/>
      <c r="C421" s="195" t="s">
        <v>1306</v>
      </c>
      <c r="D421" s="195" t="s">
        <v>152</v>
      </c>
      <c r="E421" s="196" t="s">
        <v>1307</v>
      </c>
      <c r="F421" s="197" t="s">
        <v>1308</v>
      </c>
      <c r="G421" s="198" t="s">
        <v>170</v>
      </c>
      <c r="H421" s="199">
        <v>1582</v>
      </c>
      <c r="I421" s="200"/>
      <c r="J421" s="201">
        <f>ROUND(I421*H421,2)</f>
        <v>0</v>
      </c>
      <c r="K421" s="197" t="s">
        <v>156</v>
      </c>
      <c r="L421" s="42"/>
      <c r="M421" s="202" t="s">
        <v>19</v>
      </c>
      <c r="N421" s="203" t="s">
        <v>46</v>
      </c>
      <c r="O421" s="82"/>
      <c r="P421" s="204">
        <f>O421*H421</f>
        <v>0</v>
      </c>
      <c r="Q421" s="204">
        <v>0.00019000000000000001</v>
      </c>
      <c r="R421" s="204">
        <f>Q421*H421</f>
        <v>0.30058000000000001</v>
      </c>
      <c r="S421" s="204">
        <v>0</v>
      </c>
      <c r="T421" s="20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06" t="s">
        <v>217</v>
      </c>
      <c r="AT421" s="206" t="s">
        <v>152</v>
      </c>
      <c r="AU421" s="206" t="s">
        <v>158</v>
      </c>
      <c r="AY421" s="15" t="s">
        <v>150</v>
      </c>
      <c r="BE421" s="207">
        <f>IF(N421="základní",J421,0)</f>
        <v>0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5" t="s">
        <v>80</v>
      </c>
      <c r="BK421" s="207">
        <f>ROUND(I421*H421,2)</f>
        <v>0</v>
      </c>
      <c r="BL421" s="15" t="s">
        <v>217</v>
      </c>
      <c r="BM421" s="206" t="s">
        <v>1309</v>
      </c>
    </row>
    <row r="422" s="2" customFormat="1" ht="14.4" customHeight="1">
      <c r="A422" s="36"/>
      <c r="B422" s="37"/>
      <c r="C422" s="195" t="s">
        <v>1310</v>
      </c>
      <c r="D422" s="195" t="s">
        <v>152</v>
      </c>
      <c r="E422" s="196" t="s">
        <v>1311</v>
      </c>
      <c r="F422" s="197" t="s">
        <v>1312</v>
      </c>
      <c r="G422" s="198" t="s">
        <v>170</v>
      </c>
      <c r="H422" s="199">
        <v>1582</v>
      </c>
      <c r="I422" s="200"/>
      <c r="J422" s="201">
        <f>ROUND(I422*H422,2)</f>
        <v>0</v>
      </c>
      <c r="K422" s="197" t="s">
        <v>156</v>
      </c>
      <c r="L422" s="42"/>
      <c r="M422" s="202" t="s">
        <v>19</v>
      </c>
      <c r="N422" s="203" t="s">
        <v>46</v>
      </c>
      <c r="O422" s="82"/>
      <c r="P422" s="204">
        <f>O422*H422</f>
        <v>0</v>
      </c>
      <c r="Q422" s="204">
        <v>1.0000000000000001E-05</v>
      </c>
      <c r="R422" s="204">
        <f>Q422*H422</f>
        <v>0.015820000000000001</v>
      </c>
      <c r="S422" s="204">
        <v>0</v>
      </c>
      <c r="T422" s="20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6" t="s">
        <v>217</v>
      </c>
      <c r="AT422" s="206" t="s">
        <v>152</v>
      </c>
      <c r="AU422" s="206" t="s">
        <v>158</v>
      </c>
      <c r="AY422" s="15" t="s">
        <v>150</v>
      </c>
      <c r="BE422" s="207">
        <f>IF(N422="základní",J422,0)</f>
        <v>0</v>
      </c>
      <c r="BF422" s="207">
        <f>IF(N422="snížená",J422,0)</f>
        <v>0</v>
      </c>
      <c r="BG422" s="207">
        <f>IF(N422="zákl. přenesená",J422,0)</f>
        <v>0</v>
      </c>
      <c r="BH422" s="207">
        <f>IF(N422="sníž. přenesená",J422,0)</f>
        <v>0</v>
      </c>
      <c r="BI422" s="207">
        <f>IF(N422="nulová",J422,0)</f>
        <v>0</v>
      </c>
      <c r="BJ422" s="15" t="s">
        <v>80</v>
      </c>
      <c r="BK422" s="207">
        <f>ROUND(I422*H422,2)</f>
        <v>0</v>
      </c>
      <c r="BL422" s="15" t="s">
        <v>217</v>
      </c>
      <c r="BM422" s="206" t="s">
        <v>1313</v>
      </c>
    </row>
    <row r="423" s="2" customFormat="1" ht="24.15" customHeight="1">
      <c r="A423" s="36"/>
      <c r="B423" s="37"/>
      <c r="C423" s="195" t="s">
        <v>1314</v>
      </c>
      <c r="D423" s="195" t="s">
        <v>152</v>
      </c>
      <c r="E423" s="196" t="s">
        <v>1315</v>
      </c>
      <c r="F423" s="197" t="s">
        <v>1316</v>
      </c>
      <c r="G423" s="198" t="s">
        <v>232</v>
      </c>
      <c r="H423" s="199">
        <v>2.234</v>
      </c>
      <c r="I423" s="200"/>
      <c r="J423" s="201">
        <f>ROUND(I423*H423,2)</f>
        <v>0</v>
      </c>
      <c r="K423" s="197" t="s">
        <v>156</v>
      </c>
      <c r="L423" s="42"/>
      <c r="M423" s="202" t="s">
        <v>19</v>
      </c>
      <c r="N423" s="203" t="s">
        <v>46</v>
      </c>
      <c r="O423" s="82"/>
      <c r="P423" s="204">
        <f>O423*H423</f>
        <v>0</v>
      </c>
      <c r="Q423" s="204">
        <v>0</v>
      </c>
      <c r="R423" s="204">
        <f>Q423*H423</f>
        <v>0</v>
      </c>
      <c r="S423" s="204">
        <v>0</v>
      </c>
      <c r="T423" s="20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6" t="s">
        <v>217</v>
      </c>
      <c r="AT423" s="206" t="s">
        <v>152</v>
      </c>
      <c r="AU423" s="206" t="s">
        <v>158</v>
      </c>
      <c r="AY423" s="15" t="s">
        <v>150</v>
      </c>
      <c r="BE423" s="207">
        <f>IF(N423="základní",J423,0)</f>
        <v>0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5" t="s">
        <v>80</v>
      </c>
      <c r="BK423" s="207">
        <f>ROUND(I423*H423,2)</f>
        <v>0</v>
      </c>
      <c r="BL423" s="15" t="s">
        <v>217</v>
      </c>
      <c r="BM423" s="206" t="s">
        <v>1317</v>
      </c>
    </row>
    <row r="424" s="2" customFormat="1" ht="24.15" customHeight="1">
      <c r="A424" s="36"/>
      <c r="B424" s="37"/>
      <c r="C424" s="195" t="s">
        <v>1318</v>
      </c>
      <c r="D424" s="195" t="s">
        <v>152</v>
      </c>
      <c r="E424" s="196" t="s">
        <v>1319</v>
      </c>
      <c r="F424" s="197" t="s">
        <v>1320</v>
      </c>
      <c r="G424" s="198" t="s">
        <v>232</v>
      </c>
      <c r="H424" s="199">
        <v>2.234</v>
      </c>
      <c r="I424" s="200"/>
      <c r="J424" s="201">
        <f>ROUND(I424*H424,2)</f>
        <v>0</v>
      </c>
      <c r="K424" s="197" t="s">
        <v>156</v>
      </c>
      <c r="L424" s="42"/>
      <c r="M424" s="202" t="s">
        <v>19</v>
      </c>
      <c r="N424" s="203" t="s">
        <v>46</v>
      </c>
      <c r="O424" s="82"/>
      <c r="P424" s="204">
        <f>O424*H424</f>
        <v>0</v>
      </c>
      <c r="Q424" s="204">
        <v>0</v>
      </c>
      <c r="R424" s="204">
        <f>Q424*H424</f>
        <v>0</v>
      </c>
      <c r="S424" s="204">
        <v>0</v>
      </c>
      <c r="T424" s="20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06" t="s">
        <v>217</v>
      </c>
      <c r="AT424" s="206" t="s">
        <v>152</v>
      </c>
      <c r="AU424" s="206" t="s">
        <v>158</v>
      </c>
      <c r="AY424" s="15" t="s">
        <v>150</v>
      </c>
      <c r="BE424" s="207">
        <f>IF(N424="základní",J424,0)</f>
        <v>0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5" t="s">
        <v>80</v>
      </c>
      <c r="BK424" s="207">
        <f>ROUND(I424*H424,2)</f>
        <v>0</v>
      </c>
      <c r="BL424" s="15" t="s">
        <v>217</v>
      </c>
      <c r="BM424" s="206" t="s">
        <v>1321</v>
      </c>
    </row>
    <row r="425" s="12" customFormat="1" ht="22.8" customHeight="1">
      <c r="A425" s="12"/>
      <c r="B425" s="179"/>
      <c r="C425" s="180"/>
      <c r="D425" s="181" t="s">
        <v>74</v>
      </c>
      <c r="E425" s="193" t="s">
        <v>1322</v>
      </c>
      <c r="F425" s="193" t="s">
        <v>1323</v>
      </c>
      <c r="G425" s="180"/>
      <c r="H425" s="180"/>
      <c r="I425" s="183"/>
      <c r="J425" s="194">
        <f>BK425</f>
        <v>0</v>
      </c>
      <c r="K425" s="180"/>
      <c r="L425" s="185"/>
      <c r="M425" s="186"/>
      <c r="N425" s="187"/>
      <c r="O425" s="187"/>
      <c r="P425" s="188">
        <f>SUM(P426:P453)</f>
        <v>0</v>
      </c>
      <c r="Q425" s="187"/>
      <c r="R425" s="188">
        <f>SUM(R426:R453)</f>
        <v>0.71750000000000014</v>
      </c>
      <c r="S425" s="187"/>
      <c r="T425" s="189">
        <f>SUM(T426:T453)</f>
        <v>2.5006599999999999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90" t="s">
        <v>158</v>
      </c>
      <c r="AT425" s="191" t="s">
        <v>74</v>
      </c>
      <c r="AU425" s="191" t="s">
        <v>80</v>
      </c>
      <c r="AY425" s="190" t="s">
        <v>150</v>
      </c>
      <c r="BK425" s="192">
        <f>SUM(BK426:BK453)</f>
        <v>0</v>
      </c>
    </row>
    <row r="426" s="2" customFormat="1" ht="14.4" customHeight="1">
      <c r="A426" s="36"/>
      <c r="B426" s="37"/>
      <c r="C426" s="195" t="s">
        <v>1324</v>
      </c>
      <c r="D426" s="195" t="s">
        <v>152</v>
      </c>
      <c r="E426" s="196" t="s">
        <v>1325</v>
      </c>
      <c r="F426" s="197" t="s">
        <v>1326</v>
      </c>
      <c r="G426" s="198" t="s">
        <v>166</v>
      </c>
      <c r="H426" s="199">
        <v>11</v>
      </c>
      <c r="I426" s="200"/>
      <c r="J426" s="201">
        <f>ROUND(I426*H426,2)</f>
        <v>0</v>
      </c>
      <c r="K426" s="197" t="s">
        <v>156</v>
      </c>
      <c r="L426" s="42"/>
      <c r="M426" s="202" t="s">
        <v>19</v>
      </c>
      <c r="N426" s="203" t="s">
        <v>46</v>
      </c>
      <c r="O426" s="82"/>
      <c r="P426" s="204">
        <f>O426*H426</f>
        <v>0</v>
      </c>
      <c r="Q426" s="204">
        <v>0</v>
      </c>
      <c r="R426" s="204">
        <f>Q426*H426</f>
        <v>0</v>
      </c>
      <c r="S426" s="204">
        <v>0.034200000000000001</v>
      </c>
      <c r="T426" s="205">
        <f>S426*H426</f>
        <v>0.37620000000000003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6" t="s">
        <v>217</v>
      </c>
      <c r="AT426" s="206" t="s">
        <v>152</v>
      </c>
      <c r="AU426" s="206" t="s">
        <v>158</v>
      </c>
      <c r="AY426" s="15" t="s">
        <v>150</v>
      </c>
      <c r="BE426" s="207">
        <f>IF(N426="základní",J426,0)</f>
        <v>0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15" t="s">
        <v>80</v>
      </c>
      <c r="BK426" s="207">
        <f>ROUND(I426*H426,2)</f>
        <v>0</v>
      </c>
      <c r="BL426" s="15" t="s">
        <v>217</v>
      </c>
      <c r="BM426" s="206" t="s">
        <v>1327</v>
      </c>
    </row>
    <row r="427" s="2" customFormat="1" ht="14.4" customHeight="1">
      <c r="A427" s="36"/>
      <c r="B427" s="37"/>
      <c r="C427" s="195" t="s">
        <v>1328</v>
      </c>
      <c r="D427" s="195" t="s">
        <v>152</v>
      </c>
      <c r="E427" s="196" t="s">
        <v>1329</v>
      </c>
      <c r="F427" s="197" t="s">
        <v>1330</v>
      </c>
      <c r="G427" s="198" t="s">
        <v>166</v>
      </c>
      <c r="H427" s="199">
        <v>8</v>
      </c>
      <c r="I427" s="200"/>
      <c r="J427" s="201">
        <f>ROUND(I427*H427,2)</f>
        <v>0</v>
      </c>
      <c r="K427" s="197" t="s">
        <v>156</v>
      </c>
      <c r="L427" s="42"/>
      <c r="M427" s="202" t="s">
        <v>19</v>
      </c>
      <c r="N427" s="203" t="s">
        <v>46</v>
      </c>
      <c r="O427" s="82"/>
      <c r="P427" s="204">
        <f>O427*H427</f>
        <v>0</v>
      </c>
      <c r="Q427" s="204">
        <v>0.031919999999999997</v>
      </c>
      <c r="R427" s="204">
        <f>Q427*H427</f>
        <v>0.25535999999999998</v>
      </c>
      <c r="S427" s="204">
        <v>0</v>
      </c>
      <c r="T427" s="20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6" t="s">
        <v>217</v>
      </c>
      <c r="AT427" s="206" t="s">
        <v>152</v>
      </c>
      <c r="AU427" s="206" t="s">
        <v>158</v>
      </c>
      <c r="AY427" s="15" t="s">
        <v>150</v>
      </c>
      <c r="BE427" s="207">
        <f>IF(N427="základní",J427,0)</f>
        <v>0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15" t="s">
        <v>80</v>
      </c>
      <c r="BK427" s="207">
        <f>ROUND(I427*H427,2)</f>
        <v>0</v>
      </c>
      <c r="BL427" s="15" t="s">
        <v>217</v>
      </c>
      <c r="BM427" s="206" t="s">
        <v>1331</v>
      </c>
    </row>
    <row r="428" s="2" customFormat="1" ht="14.4" customHeight="1">
      <c r="A428" s="36"/>
      <c r="B428" s="37"/>
      <c r="C428" s="195" t="s">
        <v>1332</v>
      </c>
      <c r="D428" s="195" t="s">
        <v>152</v>
      </c>
      <c r="E428" s="196" t="s">
        <v>1333</v>
      </c>
      <c r="F428" s="197" t="s">
        <v>1334</v>
      </c>
      <c r="G428" s="198" t="s">
        <v>166</v>
      </c>
      <c r="H428" s="199">
        <v>5</v>
      </c>
      <c r="I428" s="200"/>
      <c r="J428" s="201">
        <f>ROUND(I428*H428,2)</f>
        <v>0</v>
      </c>
      <c r="K428" s="197" t="s">
        <v>156</v>
      </c>
      <c r="L428" s="42"/>
      <c r="M428" s="202" t="s">
        <v>19</v>
      </c>
      <c r="N428" s="203" t="s">
        <v>46</v>
      </c>
      <c r="O428" s="82"/>
      <c r="P428" s="204">
        <f>O428*H428</f>
        <v>0</v>
      </c>
      <c r="Q428" s="204">
        <v>0.00183</v>
      </c>
      <c r="R428" s="204">
        <f>Q428*H428</f>
        <v>0.0091500000000000001</v>
      </c>
      <c r="S428" s="204">
        <v>0</v>
      </c>
      <c r="T428" s="20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6" t="s">
        <v>217</v>
      </c>
      <c r="AT428" s="206" t="s">
        <v>152</v>
      </c>
      <c r="AU428" s="206" t="s">
        <v>158</v>
      </c>
      <c r="AY428" s="15" t="s">
        <v>150</v>
      </c>
      <c r="BE428" s="207">
        <f>IF(N428="základní",J428,0)</f>
        <v>0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5" t="s">
        <v>80</v>
      </c>
      <c r="BK428" s="207">
        <f>ROUND(I428*H428,2)</f>
        <v>0</v>
      </c>
      <c r="BL428" s="15" t="s">
        <v>217</v>
      </c>
      <c r="BM428" s="206" t="s">
        <v>1335</v>
      </c>
    </row>
    <row r="429" s="2" customFormat="1" ht="14.4" customHeight="1">
      <c r="A429" s="36"/>
      <c r="B429" s="37"/>
      <c r="C429" s="195" t="s">
        <v>1336</v>
      </c>
      <c r="D429" s="195" t="s">
        <v>152</v>
      </c>
      <c r="E429" s="196" t="s">
        <v>1337</v>
      </c>
      <c r="F429" s="197" t="s">
        <v>1338</v>
      </c>
      <c r="G429" s="198" t="s">
        <v>166</v>
      </c>
      <c r="H429" s="199">
        <v>1</v>
      </c>
      <c r="I429" s="200"/>
      <c r="J429" s="201">
        <f>ROUND(I429*H429,2)</f>
        <v>0</v>
      </c>
      <c r="K429" s="197" t="s">
        <v>156</v>
      </c>
      <c r="L429" s="42"/>
      <c r="M429" s="202" t="s">
        <v>19</v>
      </c>
      <c r="N429" s="203" t="s">
        <v>46</v>
      </c>
      <c r="O429" s="82"/>
      <c r="P429" s="204">
        <f>O429*H429</f>
        <v>0</v>
      </c>
      <c r="Q429" s="204">
        <v>0</v>
      </c>
      <c r="R429" s="204">
        <f>Q429*H429</f>
        <v>0</v>
      </c>
      <c r="S429" s="204">
        <v>0.019460000000000002</v>
      </c>
      <c r="T429" s="205">
        <f>S429*H429</f>
        <v>0.019460000000000002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06" t="s">
        <v>217</v>
      </c>
      <c r="AT429" s="206" t="s">
        <v>152</v>
      </c>
      <c r="AU429" s="206" t="s">
        <v>158</v>
      </c>
      <c r="AY429" s="15" t="s">
        <v>150</v>
      </c>
      <c r="BE429" s="207">
        <f>IF(N429="základní",J429,0)</f>
        <v>0</v>
      </c>
      <c r="BF429" s="207">
        <f>IF(N429="snížená",J429,0)</f>
        <v>0</v>
      </c>
      <c r="BG429" s="207">
        <f>IF(N429="zákl. přenesená",J429,0)</f>
        <v>0</v>
      </c>
      <c r="BH429" s="207">
        <f>IF(N429="sníž. přenesená",J429,0)</f>
        <v>0</v>
      </c>
      <c r="BI429" s="207">
        <f>IF(N429="nulová",J429,0)</f>
        <v>0</v>
      </c>
      <c r="BJ429" s="15" t="s">
        <v>80</v>
      </c>
      <c r="BK429" s="207">
        <f>ROUND(I429*H429,2)</f>
        <v>0</v>
      </c>
      <c r="BL429" s="15" t="s">
        <v>217</v>
      </c>
      <c r="BM429" s="206" t="s">
        <v>1339</v>
      </c>
    </row>
    <row r="430" s="2" customFormat="1" ht="24.15" customHeight="1">
      <c r="A430" s="36"/>
      <c r="B430" s="37"/>
      <c r="C430" s="195" t="s">
        <v>1340</v>
      </c>
      <c r="D430" s="195" t="s">
        <v>152</v>
      </c>
      <c r="E430" s="196" t="s">
        <v>1341</v>
      </c>
      <c r="F430" s="197" t="s">
        <v>1342</v>
      </c>
      <c r="G430" s="198" t="s">
        <v>166</v>
      </c>
      <c r="H430" s="199">
        <v>2</v>
      </c>
      <c r="I430" s="200"/>
      <c r="J430" s="201">
        <f>ROUND(I430*H430,2)</f>
        <v>0</v>
      </c>
      <c r="K430" s="197" t="s">
        <v>156</v>
      </c>
      <c r="L430" s="42"/>
      <c r="M430" s="202" t="s">
        <v>19</v>
      </c>
      <c r="N430" s="203" t="s">
        <v>46</v>
      </c>
      <c r="O430" s="82"/>
      <c r="P430" s="204">
        <f>O430*H430</f>
        <v>0</v>
      </c>
      <c r="Q430" s="204">
        <v>0.020729999999999998</v>
      </c>
      <c r="R430" s="204">
        <f>Q430*H430</f>
        <v>0.041459999999999997</v>
      </c>
      <c r="S430" s="204">
        <v>0</v>
      </c>
      <c r="T430" s="20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6" t="s">
        <v>217</v>
      </c>
      <c r="AT430" s="206" t="s">
        <v>152</v>
      </c>
      <c r="AU430" s="206" t="s">
        <v>158</v>
      </c>
      <c r="AY430" s="15" t="s">
        <v>150</v>
      </c>
      <c r="BE430" s="207">
        <f>IF(N430="základní",J430,0)</f>
        <v>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5" t="s">
        <v>80</v>
      </c>
      <c r="BK430" s="207">
        <f>ROUND(I430*H430,2)</f>
        <v>0</v>
      </c>
      <c r="BL430" s="15" t="s">
        <v>217</v>
      </c>
      <c r="BM430" s="206" t="s">
        <v>1343</v>
      </c>
    </row>
    <row r="431" s="2" customFormat="1" ht="14.4" customHeight="1">
      <c r="A431" s="36"/>
      <c r="B431" s="37"/>
      <c r="C431" s="195" t="s">
        <v>1344</v>
      </c>
      <c r="D431" s="195" t="s">
        <v>152</v>
      </c>
      <c r="E431" s="196" t="s">
        <v>1345</v>
      </c>
      <c r="F431" s="197" t="s">
        <v>1346</v>
      </c>
      <c r="G431" s="198" t="s">
        <v>166</v>
      </c>
      <c r="H431" s="199">
        <v>1</v>
      </c>
      <c r="I431" s="200"/>
      <c r="J431" s="201">
        <f>ROUND(I431*H431,2)</f>
        <v>0</v>
      </c>
      <c r="K431" s="197" t="s">
        <v>156</v>
      </c>
      <c r="L431" s="42"/>
      <c r="M431" s="202" t="s">
        <v>19</v>
      </c>
      <c r="N431" s="203" t="s">
        <v>46</v>
      </c>
      <c r="O431" s="82"/>
      <c r="P431" s="204">
        <f>O431*H431</f>
        <v>0</v>
      </c>
      <c r="Q431" s="204">
        <v>0.00069999999999999999</v>
      </c>
      <c r="R431" s="204">
        <f>Q431*H431</f>
        <v>0.00069999999999999999</v>
      </c>
      <c r="S431" s="204">
        <v>0</v>
      </c>
      <c r="T431" s="20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6" t="s">
        <v>217</v>
      </c>
      <c r="AT431" s="206" t="s">
        <v>152</v>
      </c>
      <c r="AU431" s="206" t="s">
        <v>158</v>
      </c>
      <c r="AY431" s="15" t="s">
        <v>150</v>
      </c>
      <c r="BE431" s="207">
        <f>IF(N431="základní",J431,0)</f>
        <v>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5" t="s">
        <v>80</v>
      </c>
      <c r="BK431" s="207">
        <f>ROUND(I431*H431,2)</f>
        <v>0</v>
      </c>
      <c r="BL431" s="15" t="s">
        <v>217</v>
      </c>
      <c r="BM431" s="206" t="s">
        <v>1347</v>
      </c>
    </row>
    <row r="432" s="2" customFormat="1" ht="14.4" customHeight="1">
      <c r="A432" s="36"/>
      <c r="B432" s="37"/>
      <c r="C432" s="195" t="s">
        <v>1348</v>
      </c>
      <c r="D432" s="195" t="s">
        <v>152</v>
      </c>
      <c r="E432" s="196" t="s">
        <v>1349</v>
      </c>
      <c r="F432" s="197" t="s">
        <v>1350</v>
      </c>
      <c r="G432" s="198" t="s">
        <v>166</v>
      </c>
      <c r="H432" s="199">
        <v>2</v>
      </c>
      <c r="I432" s="200"/>
      <c r="J432" s="201">
        <f>ROUND(I432*H432,2)</f>
        <v>0</v>
      </c>
      <c r="K432" s="197" t="s">
        <v>156</v>
      </c>
      <c r="L432" s="42"/>
      <c r="M432" s="202" t="s">
        <v>19</v>
      </c>
      <c r="N432" s="203" t="s">
        <v>46</v>
      </c>
      <c r="O432" s="82"/>
      <c r="P432" s="204">
        <f>O432*H432</f>
        <v>0</v>
      </c>
      <c r="Q432" s="204">
        <v>0</v>
      </c>
      <c r="R432" s="204">
        <f>Q432*H432</f>
        <v>0</v>
      </c>
      <c r="S432" s="204">
        <v>0.69347000000000003</v>
      </c>
      <c r="T432" s="205">
        <f>S432*H432</f>
        <v>1.3869400000000001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06" t="s">
        <v>217</v>
      </c>
      <c r="AT432" s="206" t="s">
        <v>152</v>
      </c>
      <c r="AU432" s="206" t="s">
        <v>158</v>
      </c>
      <c r="AY432" s="15" t="s">
        <v>150</v>
      </c>
      <c r="BE432" s="207">
        <f>IF(N432="základní",J432,0)</f>
        <v>0</v>
      </c>
      <c r="BF432" s="207">
        <f>IF(N432="snížená",J432,0)</f>
        <v>0</v>
      </c>
      <c r="BG432" s="207">
        <f>IF(N432="zákl. přenesená",J432,0)</f>
        <v>0</v>
      </c>
      <c r="BH432" s="207">
        <f>IF(N432="sníž. přenesená",J432,0)</f>
        <v>0</v>
      </c>
      <c r="BI432" s="207">
        <f>IF(N432="nulová",J432,0)</f>
        <v>0</v>
      </c>
      <c r="BJ432" s="15" t="s">
        <v>80</v>
      </c>
      <c r="BK432" s="207">
        <f>ROUND(I432*H432,2)</f>
        <v>0</v>
      </c>
      <c r="BL432" s="15" t="s">
        <v>217</v>
      </c>
      <c r="BM432" s="206" t="s">
        <v>1351</v>
      </c>
    </row>
    <row r="433" s="2" customFormat="1" ht="24.15" customHeight="1">
      <c r="A433" s="36"/>
      <c r="B433" s="37"/>
      <c r="C433" s="195" t="s">
        <v>1352</v>
      </c>
      <c r="D433" s="195" t="s">
        <v>152</v>
      </c>
      <c r="E433" s="196" t="s">
        <v>1353</v>
      </c>
      <c r="F433" s="197" t="s">
        <v>1354</v>
      </c>
      <c r="G433" s="198" t="s">
        <v>166</v>
      </c>
      <c r="H433" s="199">
        <v>1</v>
      </c>
      <c r="I433" s="200"/>
      <c r="J433" s="201">
        <f>ROUND(I433*H433,2)</f>
        <v>0</v>
      </c>
      <c r="K433" s="197" t="s">
        <v>156</v>
      </c>
      <c r="L433" s="42"/>
      <c r="M433" s="202" t="s">
        <v>19</v>
      </c>
      <c r="N433" s="203" t="s">
        <v>46</v>
      </c>
      <c r="O433" s="82"/>
      <c r="P433" s="204">
        <f>O433*H433</f>
        <v>0</v>
      </c>
      <c r="Q433" s="204">
        <v>0.072340000000000002</v>
      </c>
      <c r="R433" s="204">
        <f>Q433*H433</f>
        <v>0.072340000000000002</v>
      </c>
      <c r="S433" s="204">
        <v>0</v>
      </c>
      <c r="T433" s="20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6" t="s">
        <v>217</v>
      </c>
      <c r="AT433" s="206" t="s">
        <v>152</v>
      </c>
      <c r="AU433" s="206" t="s">
        <v>158</v>
      </c>
      <c r="AY433" s="15" t="s">
        <v>150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5" t="s">
        <v>80</v>
      </c>
      <c r="BK433" s="207">
        <f>ROUND(I433*H433,2)</f>
        <v>0</v>
      </c>
      <c r="BL433" s="15" t="s">
        <v>217</v>
      </c>
      <c r="BM433" s="206" t="s">
        <v>1355</v>
      </c>
    </row>
    <row r="434" s="2" customFormat="1" ht="24.15" customHeight="1">
      <c r="A434" s="36"/>
      <c r="B434" s="37"/>
      <c r="C434" s="195" t="s">
        <v>1356</v>
      </c>
      <c r="D434" s="195" t="s">
        <v>152</v>
      </c>
      <c r="E434" s="196" t="s">
        <v>1357</v>
      </c>
      <c r="F434" s="197" t="s">
        <v>1358</v>
      </c>
      <c r="G434" s="198" t="s">
        <v>166</v>
      </c>
      <c r="H434" s="199">
        <v>3</v>
      </c>
      <c r="I434" s="200"/>
      <c r="J434" s="201">
        <f>ROUND(I434*H434,2)</f>
        <v>0</v>
      </c>
      <c r="K434" s="197" t="s">
        <v>156</v>
      </c>
      <c r="L434" s="42"/>
      <c r="M434" s="202" t="s">
        <v>19</v>
      </c>
      <c r="N434" s="203" t="s">
        <v>46</v>
      </c>
      <c r="O434" s="82"/>
      <c r="P434" s="204">
        <f>O434*H434</f>
        <v>0</v>
      </c>
      <c r="Q434" s="204">
        <v>0.083339999999999997</v>
      </c>
      <c r="R434" s="204">
        <f>Q434*H434</f>
        <v>0.25002000000000002</v>
      </c>
      <c r="S434" s="204">
        <v>0</v>
      </c>
      <c r="T434" s="20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6" t="s">
        <v>217</v>
      </c>
      <c r="AT434" s="206" t="s">
        <v>152</v>
      </c>
      <c r="AU434" s="206" t="s">
        <v>158</v>
      </c>
      <c r="AY434" s="15" t="s">
        <v>150</v>
      </c>
      <c r="BE434" s="207">
        <f>IF(N434="základní",J434,0)</f>
        <v>0</v>
      </c>
      <c r="BF434" s="207">
        <f>IF(N434="snížená",J434,0)</f>
        <v>0</v>
      </c>
      <c r="BG434" s="207">
        <f>IF(N434="zákl. přenesená",J434,0)</f>
        <v>0</v>
      </c>
      <c r="BH434" s="207">
        <f>IF(N434="sníž. přenesená",J434,0)</f>
        <v>0</v>
      </c>
      <c r="BI434" s="207">
        <f>IF(N434="nulová",J434,0)</f>
        <v>0</v>
      </c>
      <c r="BJ434" s="15" t="s">
        <v>80</v>
      </c>
      <c r="BK434" s="207">
        <f>ROUND(I434*H434,2)</f>
        <v>0</v>
      </c>
      <c r="BL434" s="15" t="s">
        <v>217</v>
      </c>
      <c r="BM434" s="206" t="s">
        <v>1359</v>
      </c>
    </row>
    <row r="435" s="2" customFormat="1" ht="14.4" customHeight="1">
      <c r="A435" s="36"/>
      <c r="B435" s="37"/>
      <c r="C435" s="195" t="s">
        <v>1360</v>
      </c>
      <c r="D435" s="195" t="s">
        <v>152</v>
      </c>
      <c r="E435" s="196" t="s">
        <v>1361</v>
      </c>
      <c r="F435" s="197" t="s">
        <v>1362</v>
      </c>
      <c r="G435" s="198" t="s">
        <v>166</v>
      </c>
      <c r="H435" s="199">
        <v>3</v>
      </c>
      <c r="I435" s="200"/>
      <c r="J435" s="201">
        <f>ROUND(I435*H435,2)</f>
        <v>0</v>
      </c>
      <c r="K435" s="197" t="s">
        <v>156</v>
      </c>
      <c r="L435" s="42"/>
      <c r="M435" s="202" t="s">
        <v>19</v>
      </c>
      <c r="N435" s="203" t="s">
        <v>46</v>
      </c>
      <c r="O435" s="82"/>
      <c r="P435" s="204">
        <f>O435*H435</f>
        <v>0</v>
      </c>
      <c r="Q435" s="204">
        <v>0.00198</v>
      </c>
      <c r="R435" s="204">
        <f>Q435*H435</f>
        <v>0.00594</v>
      </c>
      <c r="S435" s="204">
        <v>0</v>
      </c>
      <c r="T435" s="20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06" t="s">
        <v>217</v>
      </c>
      <c r="AT435" s="206" t="s">
        <v>152</v>
      </c>
      <c r="AU435" s="206" t="s">
        <v>158</v>
      </c>
      <c r="AY435" s="15" t="s">
        <v>150</v>
      </c>
      <c r="BE435" s="207">
        <f>IF(N435="základní",J435,0)</f>
        <v>0</v>
      </c>
      <c r="BF435" s="207">
        <f>IF(N435="snížená",J435,0)</f>
        <v>0</v>
      </c>
      <c r="BG435" s="207">
        <f>IF(N435="zákl. přenesená",J435,0)</f>
        <v>0</v>
      </c>
      <c r="BH435" s="207">
        <f>IF(N435="sníž. přenesená",J435,0)</f>
        <v>0</v>
      </c>
      <c r="BI435" s="207">
        <f>IF(N435="nulová",J435,0)</f>
        <v>0</v>
      </c>
      <c r="BJ435" s="15" t="s">
        <v>80</v>
      </c>
      <c r="BK435" s="207">
        <f>ROUND(I435*H435,2)</f>
        <v>0</v>
      </c>
      <c r="BL435" s="15" t="s">
        <v>217</v>
      </c>
      <c r="BM435" s="206" t="s">
        <v>1363</v>
      </c>
    </row>
    <row r="436" s="2" customFormat="1" ht="14.4" customHeight="1">
      <c r="A436" s="36"/>
      <c r="B436" s="37"/>
      <c r="C436" s="195" t="s">
        <v>1364</v>
      </c>
      <c r="D436" s="195" t="s">
        <v>152</v>
      </c>
      <c r="E436" s="196" t="s">
        <v>1365</v>
      </c>
      <c r="F436" s="197" t="s">
        <v>1366</v>
      </c>
      <c r="G436" s="198" t="s">
        <v>166</v>
      </c>
      <c r="H436" s="199">
        <v>86</v>
      </c>
      <c r="I436" s="200"/>
      <c r="J436" s="201">
        <f>ROUND(I436*H436,2)</f>
        <v>0</v>
      </c>
      <c r="K436" s="197" t="s">
        <v>156</v>
      </c>
      <c r="L436" s="42"/>
      <c r="M436" s="202" t="s">
        <v>19</v>
      </c>
      <c r="N436" s="203" t="s">
        <v>46</v>
      </c>
      <c r="O436" s="82"/>
      <c r="P436" s="204">
        <f>O436*H436</f>
        <v>0</v>
      </c>
      <c r="Q436" s="204">
        <v>0.00024000000000000001</v>
      </c>
      <c r="R436" s="204">
        <f>Q436*H436</f>
        <v>0.020640000000000002</v>
      </c>
      <c r="S436" s="204">
        <v>0</v>
      </c>
      <c r="T436" s="20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6" t="s">
        <v>217</v>
      </c>
      <c r="AT436" s="206" t="s">
        <v>152</v>
      </c>
      <c r="AU436" s="206" t="s">
        <v>158</v>
      </c>
      <c r="AY436" s="15" t="s">
        <v>150</v>
      </c>
      <c r="BE436" s="207">
        <f>IF(N436="základní",J436,0)</f>
        <v>0</v>
      </c>
      <c r="BF436" s="207">
        <f>IF(N436="snížená",J436,0)</f>
        <v>0</v>
      </c>
      <c r="BG436" s="207">
        <f>IF(N436="zákl. přenesená",J436,0)</f>
        <v>0</v>
      </c>
      <c r="BH436" s="207">
        <f>IF(N436="sníž. přenesená",J436,0)</f>
        <v>0</v>
      </c>
      <c r="BI436" s="207">
        <f>IF(N436="nulová",J436,0)</f>
        <v>0</v>
      </c>
      <c r="BJ436" s="15" t="s">
        <v>80</v>
      </c>
      <c r="BK436" s="207">
        <f>ROUND(I436*H436,2)</f>
        <v>0</v>
      </c>
      <c r="BL436" s="15" t="s">
        <v>217</v>
      </c>
      <c r="BM436" s="206" t="s">
        <v>1367</v>
      </c>
    </row>
    <row r="437" s="2" customFormat="1" ht="14.4" customHeight="1">
      <c r="A437" s="36"/>
      <c r="B437" s="37"/>
      <c r="C437" s="195" t="s">
        <v>1368</v>
      </c>
      <c r="D437" s="195" t="s">
        <v>152</v>
      </c>
      <c r="E437" s="196" t="s">
        <v>1369</v>
      </c>
      <c r="F437" s="197" t="s">
        <v>1370</v>
      </c>
      <c r="G437" s="198" t="s">
        <v>166</v>
      </c>
      <c r="H437" s="199">
        <v>12</v>
      </c>
      <c r="I437" s="200"/>
      <c r="J437" s="201">
        <f>ROUND(I437*H437,2)</f>
        <v>0</v>
      </c>
      <c r="K437" s="197" t="s">
        <v>156</v>
      </c>
      <c r="L437" s="42"/>
      <c r="M437" s="202" t="s">
        <v>19</v>
      </c>
      <c r="N437" s="203" t="s">
        <v>46</v>
      </c>
      <c r="O437" s="82"/>
      <c r="P437" s="204">
        <f>O437*H437</f>
        <v>0</v>
      </c>
      <c r="Q437" s="204">
        <v>0</v>
      </c>
      <c r="R437" s="204">
        <f>Q437*H437</f>
        <v>0</v>
      </c>
      <c r="S437" s="204">
        <v>0.00156</v>
      </c>
      <c r="T437" s="205">
        <f>S437*H437</f>
        <v>0.018720000000000001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6" t="s">
        <v>217</v>
      </c>
      <c r="AT437" s="206" t="s">
        <v>152</v>
      </c>
      <c r="AU437" s="206" t="s">
        <v>158</v>
      </c>
      <c r="AY437" s="15" t="s">
        <v>150</v>
      </c>
      <c r="BE437" s="207">
        <f>IF(N437="základní",J437,0)</f>
        <v>0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5" t="s">
        <v>80</v>
      </c>
      <c r="BK437" s="207">
        <f>ROUND(I437*H437,2)</f>
        <v>0</v>
      </c>
      <c r="BL437" s="15" t="s">
        <v>217</v>
      </c>
      <c r="BM437" s="206" t="s">
        <v>1371</v>
      </c>
    </row>
    <row r="438" s="2" customFormat="1" ht="14.4" customHeight="1">
      <c r="A438" s="36"/>
      <c r="B438" s="37"/>
      <c r="C438" s="195" t="s">
        <v>1372</v>
      </c>
      <c r="D438" s="195" t="s">
        <v>152</v>
      </c>
      <c r="E438" s="196" t="s">
        <v>1373</v>
      </c>
      <c r="F438" s="197" t="s">
        <v>1374</v>
      </c>
      <c r="G438" s="198" t="s">
        <v>166</v>
      </c>
      <c r="H438" s="199">
        <v>19</v>
      </c>
      <c r="I438" s="200"/>
      <c r="J438" s="201">
        <f>ROUND(I438*H438,2)</f>
        <v>0</v>
      </c>
      <c r="K438" s="197" t="s">
        <v>156</v>
      </c>
      <c r="L438" s="42"/>
      <c r="M438" s="202" t="s">
        <v>19</v>
      </c>
      <c r="N438" s="203" t="s">
        <v>46</v>
      </c>
      <c r="O438" s="82"/>
      <c r="P438" s="204">
        <f>O438*H438</f>
        <v>0</v>
      </c>
      <c r="Q438" s="204">
        <v>0</v>
      </c>
      <c r="R438" s="204">
        <f>Q438*H438</f>
        <v>0</v>
      </c>
      <c r="S438" s="204">
        <v>0.00085999999999999998</v>
      </c>
      <c r="T438" s="205">
        <f>S438*H438</f>
        <v>0.01634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6" t="s">
        <v>217</v>
      </c>
      <c r="AT438" s="206" t="s">
        <v>152</v>
      </c>
      <c r="AU438" s="206" t="s">
        <v>158</v>
      </c>
      <c r="AY438" s="15" t="s">
        <v>150</v>
      </c>
      <c r="BE438" s="207">
        <f>IF(N438="základní",J438,0)</f>
        <v>0</v>
      </c>
      <c r="BF438" s="207">
        <f>IF(N438="snížená",J438,0)</f>
        <v>0</v>
      </c>
      <c r="BG438" s="207">
        <f>IF(N438="zákl. přenesená",J438,0)</f>
        <v>0</v>
      </c>
      <c r="BH438" s="207">
        <f>IF(N438="sníž. přenesená",J438,0)</f>
        <v>0</v>
      </c>
      <c r="BI438" s="207">
        <f>IF(N438="nulová",J438,0)</f>
        <v>0</v>
      </c>
      <c r="BJ438" s="15" t="s">
        <v>80</v>
      </c>
      <c r="BK438" s="207">
        <f>ROUND(I438*H438,2)</f>
        <v>0</v>
      </c>
      <c r="BL438" s="15" t="s">
        <v>217</v>
      </c>
      <c r="BM438" s="206" t="s">
        <v>1375</v>
      </c>
    </row>
    <row r="439" s="2" customFormat="1" ht="14.4" customHeight="1">
      <c r="A439" s="36"/>
      <c r="B439" s="37"/>
      <c r="C439" s="195" t="s">
        <v>1376</v>
      </c>
      <c r="D439" s="195" t="s">
        <v>152</v>
      </c>
      <c r="E439" s="196" t="s">
        <v>1377</v>
      </c>
      <c r="F439" s="197" t="s">
        <v>1378</v>
      </c>
      <c r="G439" s="198" t="s">
        <v>166</v>
      </c>
      <c r="H439" s="199">
        <v>15</v>
      </c>
      <c r="I439" s="200"/>
      <c r="J439" s="201">
        <f>ROUND(I439*H439,2)</f>
        <v>0</v>
      </c>
      <c r="K439" s="197" t="s">
        <v>156</v>
      </c>
      <c r="L439" s="42"/>
      <c r="M439" s="202" t="s">
        <v>19</v>
      </c>
      <c r="N439" s="203" t="s">
        <v>46</v>
      </c>
      <c r="O439" s="82"/>
      <c r="P439" s="204">
        <f>O439*H439</f>
        <v>0</v>
      </c>
      <c r="Q439" s="204">
        <v>0.0018</v>
      </c>
      <c r="R439" s="204">
        <f>Q439*H439</f>
        <v>0.027</v>
      </c>
      <c r="S439" s="204">
        <v>0</v>
      </c>
      <c r="T439" s="20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6" t="s">
        <v>217</v>
      </c>
      <c r="AT439" s="206" t="s">
        <v>152</v>
      </c>
      <c r="AU439" s="206" t="s">
        <v>158</v>
      </c>
      <c r="AY439" s="15" t="s">
        <v>150</v>
      </c>
      <c r="BE439" s="207">
        <f>IF(N439="základní",J439,0)</f>
        <v>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5" t="s">
        <v>80</v>
      </c>
      <c r="BK439" s="207">
        <f>ROUND(I439*H439,2)</f>
        <v>0</v>
      </c>
      <c r="BL439" s="15" t="s">
        <v>217</v>
      </c>
      <c r="BM439" s="206" t="s">
        <v>1379</v>
      </c>
    </row>
    <row r="440" s="2" customFormat="1" ht="14.4" customHeight="1">
      <c r="A440" s="36"/>
      <c r="B440" s="37"/>
      <c r="C440" s="195" t="s">
        <v>1380</v>
      </c>
      <c r="D440" s="195" t="s">
        <v>152</v>
      </c>
      <c r="E440" s="196" t="s">
        <v>1381</v>
      </c>
      <c r="F440" s="197" t="s">
        <v>1382</v>
      </c>
      <c r="G440" s="198" t="s">
        <v>166</v>
      </c>
      <c r="H440" s="199">
        <v>5</v>
      </c>
      <c r="I440" s="200"/>
      <c r="J440" s="201">
        <f>ROUND(I440*H440,2)</f>
        <v>0</v>
      </c>
      <c r="K440" s="197" t="s">
        <v>156</v>
      </c>
      <c r="L440" s="42"/>
      <c r="M440" s="202" t="s">
        <v>19</v>
      </c>
      <c r="N440" s="203" t="s">
        <v>46</v>
      </c>
      <c r="O440" s="82"/>
      <c r="P440" s="204">
        <f>O440*H440</f>
        <v>0</v>
      </c>
      <c r="Q440" s="204">
        <v>0.0018400000000000001</v>
      </c>
      <c r="R440" s="204">
        <f>Q440*H440</f>
        <v>0.0091999999999999998</v>
      </c>
      <c r="S440" s="204">
        <v>0</v>
      </c>
      <c r="T440" s="20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6" t="s">
        <v>217</v>
      </c>
      <c r="AT440" s="206" t="s">
        <v>152</v>
      </c>
      <c r="AU440" s="206" t="s">
        <v>158</v>
      </c>
      <c r="AY440" s="15" t="s">
        <v>150</v>
      </c>
      <c r="BE440" s="207">
        <f>IF(N440="základní",J440,0)</f>
        <v>0</v>
      </c>
      <c r="BF440" s="207">
        <f>IF(N440="snížená",J440,0)</f>
        <v>0</v>
      </c>
      <c r="BG440" s="207">
        <f>IF(N440="zákl. přenesená",J440,0)</f>
        <v>0</v>
      </c>
      <c r="BH440" s="207">
        <f>IF(N440="sníž. přenesená",J440,0)</f>
        <v>0</v>
      </c>
      <c r="BI440" s="207">
        <f>IF(N440="nulová",J440,0)</f>
        <v>0</v>
      </c>
      <c r="BJ440" s="15" t="s">
        <v>80</v>
      </c>
      <c r="BK440" s="207">
        <f>ROUND(I440*H440,2)</f>
        <v>0</v>
      </c>
      <c r="BL440" s="15" t="s">
        <v>217</v>
      </c>
      <c r="BM440" s="206" t="s">
        <v>1383</v>
      </c>
    </row>
    <row r="441" s="2" customFormat="1" ht="14.4" customHeight="1">
      <c r="A441" s="36"/>
      <c r="B441" s="37"/>
      <c r="C441" s="195" t="s">
        <v>1384</v>
      </c>
      <c r="D441" s="195" t="s">
        <v>152</v>
      </c>
      <c r="E441" s="196" t="s">
        <v>1385</v>
      </c>
      <c r="F441" s="197" t="s">
        <v>1386</v>
      </c>
      <c r="G441" s="198" t="s">
        <v>166</v>
      </c>
      <c r="H441" s="199">
        <v>4</v>
      </c>
      <c r="I441" s="200"/>
      <c r="J441" s="201">
        <f>ROUND(I441*H441,2)</f>
        <v>0</v>
      </c>
      <c r="K441" s="197" t="s">
        <v>156</v>
      </c>
      <c r="L441" s="42"/>
      <c r="M441" s="202" t="s">
        <v>19</v>
      </c>
      <c r="N441" s="203" t="s">
        <v>46</v>
      </c>
      <c r="O441" s="82"/>
      <c r="P441" s="204">
        <f>O441*H441</f>
        <v>0</v>
      </c>
      <c r="Q441" s="204">
        <v>0.0019599999999999999</v>
      </c>
      <c r="R441" s="204">
        <f>Q441*H441</f>
        <v>0.0078399999999999997</v>
      </c>
      <c r="S441" s="204">
        <v>0</v>
      </c>
      <c r="T441" s="20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06" t="s">
        <v>217</v>
      </c>
      <c r="AT441" s="206" t="s">
        <v>152</v>
      </c>
      <c r="AU441" s="206" t="s">
        <v>158</v>
      </c>
      <c r="AY441" s="15" t="s">
        <v>150</v>
      </c>
      <c r="BE441" s="207">
        <f>IF(N441="základní",J441,0)</f>
        <v>0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15" t="s">
        <v>80</v>
      </c>
      <c r="BK441" s="207">
        <f>ROUND(I441*H441,2)</f>
        <v>0</v>
      </c>
      <c r="BL441" s="15" t="s">
        <v>217</v>
      </c>
      <c r="BM441" s="206" t="s">
        <v>1387</v>
      </c>
    </row>
    <row r="442" s="2" customFormat="1" ht="14.4" customHeight="1">
      <c r="A442" s="36"/>
      <c r="B442" s="37"/>
      <c r="C442" s="195" t="s">
        <v>1388</v>
      </c>
      <c r="D442" s="195" t="s">
        <v>152</v>
      </c>
      <c r="E442" s="196" t="s">
        <v>1389</v>
      </c>
      <c r="F442" s="197" t="s">
        <v>1390</v>
      </c>
      <c r="G442" s="198" t="s">
        <v>166</v>
      </c>
      <c r="H442" s="199">
        <v>7</v>
      </c>
      <c r="I442" s="200"/>
      <c r="J442" s="201">
        <f>ROUND(I442*H442,2)</f>
        <v>0</v>
      </c>
      <c r="K442" s="197" t="s">
        <v>156</v>
      </c>
      <c r="L442" s="42"/>
      <c r="M442" s="202" t="s">
        <v>19</v>
      </c>
      <c r="N442" s="203" t="s">
        <v>46</v>
      </c>
      <c r="O442" s="82"/>
      <c r="P442" s="204">
        <f>O442*H442</f>
        <v>0</v>
      </c>
      <c r="Q442" s="204">
        <v>0.0018400000000000001</v>
      </c>
      <c r="R442" s="204">
        <f>Q442*H442</f>
        <v>0.012880000000000001</v>
      </c>
      <c r="S442" s="204">
        <v>0</v>
      </c>
      <c r="T442" s="20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06" t="s">
        <v>217</v>
      </c>
      <c r="AT442" s="206" t="s">
        <v>152</v>
      </c>
      <c r="AU442" s="206" t="s">
        <v>158</v>
      </c>
      <c r="AY442" s="15" t="s">
        <v>150</v>
      </c>
      <c r="BE442" s="207">
        <f>IF(N442="základní",J442,0)</f>
        <v>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5" t="s">
        <v>80</v>
      </c>
      <c r="BK442" s="207">
        <f>ROUND(I442*H442,2)</f>
        <v>0</v>
      </c>
      <c r="BL442" s="15" t="s">
        <v>217</v>
      </c>
      <c r="BM442" s="206" t="s">
        <v>1391</v>
      </c>
    </row>
    <row r="443" s="2" customFormat="1" ht="14.4" customHeight="1">
      <c r="A443" s="36"/>
      <c r="B443" s="37"/>
      <c r="C443" s="195" t="s">
        <v>1392</v>
      </c>
      <c r="D443" s="195" t="s">
        <v>152</v>
      </c>
      <c r="E443" s="196" t="s">
        <v>1393</v>
      </c>
      <c r="F443" s="197" t="s">
        <v>1394</v>
      </c>
      <c r="G443" s="198" t="s">
        <v>166</v>
      </c>
      <c r="H443" s="199">
        <v>4</v>
      </c>
      <c r="I443" s="200"/>
      <c r="J443" s="201">
        <f>ROUND(I443*H443,2)</f>
        <v>0</v>
      </c>
      <c r="K443" s="197" t="s">
        <v>156</v>
      </c>
      <c r="L443" s="42"/>
      <c r="M443" s="202" t="s">
        <v>19</v>
      </c>
      <c r="N443" s="203" t="s">
        <v>46</v>
      </c>
      <c r="O443" s="82"/>
      <c r="P443" s="204">
        <f>O443*H443</f>
        <v>0</v>
      </c>
      <c r="Q443" s="204">
        <v>0.00024000000000000001</v>
      </c>
      <c r="R443" s="204">
        <f>Q443*H443</f>
        <v>0.00096000000000000002</v>
      </c>
      <c r="S443" s="204">
        <v>0</v>
      </c>
      <c r="T443" s="20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6" t="s">
        <v>217</v>
      </c>
      <c r="AT443" s="206" t="s">
        <v>152</v>
      </c>
      <c r="AU443" s="206" t="s">
        <v>158</v>
      </c>
      <c r="AY443" s="15" t="s">
        <v>150</v>
      </c>
      <c r="BE443" s="207">
        <f>IF(N443="základní",J443,0)</f>
        <v>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5" t="s">
        <v>80</v>
      </c>
      <c r="BK443" s="207">
        <f>ROUND(I443*H443,2)</f>
        <v>0</v>
      </c>
      <c r="BL443" s="15" t="s">
        <v>217</v>
      </c>
      <c r="BM443" s="206" t="s">
        <v>1395</v>
      </c>
    </row>
    <row r="444" s="2" customFormat="1" ht="14.4" customHeight="1">
      <c r="A444" s="36"/>
      <c r="B444" s="37"/>
      <c r="C444" s="195" t="s">
        <v>1396</v>
      </c>
      <c r="D444" s="195" t="s">
        <v>152</v>
      </c>
      <c r="E444" s="196" t="s">
        <v>1397</v>
      </c>
      <c r="F444" s="197" t="s">
        <v>1398</v>
      </c>
      <c r="G444" s="198" t="s">
        <v>166</v>
      </c>
      <c r="H444" s="199">
        <v>4</v>
      </c>
      <c r="I444" s="200"/>
      <c r="J444" s="201">
        <f>ROUND(I444*H444,2)</f>
        <v>0</v>
      </c>
      <c r="K444" s="197" t="s">
        <v>156</v>
      </c>
      <c r="L444" s="42"/>
      <c r="M444" s="202" t="s">
        <v>19</v>
      </c>
      <c r="N444" s="203" t="s">
        <v>46</v>
      </c>
      <c r="O444" s="82"/>
      <c r="P444" s="204">
        <f>O444*H444</f>
        <v>0</v>
      </c>
      <c r="Q444" s="204">
        <v>0.00027999999999999998</v>
      </c>
      <c r="R444" s="204">
        <f>Q444*H444</f>
        <v>0.0011199999999999999</v>
      </c>
      <c r="S444" s="204">
        <v>0</v>
      </c>
      <c r="T444" s="20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06" t="s">
        <v>217</v>
      </c>
      <c r="AT444" s="206" t="s">
        <v>152</v>
      </c>
      <c r="AU444" s="206" t="s">
        <v>158</v>
      </c>
      <c r="AY444" s="15" t="s">
        <v>150</v>
      </c>
      <c r="BE444" s="207">
        <f>IF(N444="základní",J444,0)</f>
        <v>0</v>
      </c>
      <c r="BF444" s="207">
        <f>IF(N444="snížená",J444,0)</f>
        <v>0</v>
      </c>
      <c r="BG444" s="207">
        <f>IF(N444="zákl. přenesená",J444,0)</f>
        <v>0</v>
      </c>
      <c r="BH444" s="207">
        <f>IF(N444="sníž. přenesená",J444,0)</f>
        <v>0</v>
      </c>
      <c r="BI444" s="207">
        <f>IF(N444="nulová",J444,0)</f>
        <v>0</v>
      </c>
      <c r="BJ444" s="15" t="s">
        <v>80</v>
      </c>
      <c r="BK444" s="207">
        <f>ROUND(I444*H444,2)</f>
        <v>0</v>
      </c>
      <c r="BL444" s="15" t="s">
        <v>217</v>
      </c>
      <c r="BM444" s="206" t="s">
        <v>1399</v>
      </c>
    </row>
    <row r="445" s="2" customFormat="1" ht="14.4" customHeight="1">
      <c r="A445" s="36"/>
      <c r="B445" s="37"/>
      <c r="C445" s="195" t="s">
        <v>1400</v>
      </c>
      <c r="D445" s="195" t="s">
        <v>152</v>
      </c>
      <c r="E445" s="196" t="s">
        <v>1401</v>
      </c>
      <c r="F445" s="197" t="s">
        <v>1402</v>
      </c>
      <c r="G445" s="198" t="s">
        <v>166</v>
      </c>
      <c r="H445" s="199">
        <v>3</v>
      </c>
      <c r="I445" s="200"/>
      <c r="J445" s="201">
        <f>ROUND(I445*H445,2)</f>
        <v>0</v>
      </c>
      <c r="K445" s="197" t="s">
        <v>156</v>
      </c>
      <c r="L445" s="42"/>
      <c r="M445" s="202" t="s">
        <v>19</v>
      </c>
      <c r="N445" s="203" t="s">
        <v>46</v>
      </c>
      <c r="O445" s="82"/>
      <c r="P445" s="204">
        <f>O445*H445</f>
        <v>0</v>
      </c>
      <c r="Q445" s="204">
        <v>0.00046999999999999999</v>
      </c>
      <c r="R445" s="204">
        <f>Q445*H445</f>
        <v>0.00141</v>
      </c>
      <c r="S445" s="204">
        <v>0</v>
      </c>
      <c r="T445" s="20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6" t="s">
        <v>217</v>
      </c>
      <c r="AT445" s="206" t="s">
        <v>152</v>
      </c>
      <c r="AU445" s="206" t="s">
        <v>158</v>
      </c>
      <c r="AY445" s="15" t="s">
        <v>150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5" t="s">
        <v>80</v>
      </c>
      <c r="BK445" s="207">
        <f>ROUND(I445*H445,2)</f>
        <v>0</v>
      </c>
      <c r="BL445" s="15" t="s">
        <v>217</v>
      </c>
      <c r="BM445" s="206" t="s">
        <v>1403</v>
      </c>
    </row>
    <row r="446" s="2" customFormat="1" ht="14.4" customHeight="1">
      <c r="A446" s="36"/>
      <c r="B446" s="37"/>
      <c r="C446" s="195" t="s">
        <v>1404</v>
      </c>
      <c r="D446" s="195" t="s">
        <v>152</v>
      </c>
      <c r="E446" s="196" t="s">
        <v>1405</v>
      </c>
      <c r="F446" s="197" t="s">
        <v>1406</v>
      </c>
      <c r="G446" s="198" t="s">
        <v>166</v>
      </c>
      <c r="H446" s="199">
        <v>1</v>
      </c>
      <c r="I446" s="200"/>
      <c r="J446" s="201">
        <f>ROUND(I446*H446,2)</f>
        <v>0</v>
      </c>
      <c r="K446" s="197" t="s">
        <v>156</v>
      </c>
      <c r="L446" s="42"/>
      <c r="M446" s="202" t="s">
        <v>19</v>
      </c>
      <c r="N446" s="203" t="s">
        <v>46</v>
      </c>
      <c r="O446" s="82"/>
      <c r="P446" s="204">
        <f>O446*H446</f>
        <v>0</v>
      </c>
      <c r="Q446" s="204">
        <v>0.0010100000000000001</v>
      </c>
      <c r="R446" s="204">
        <f>Q446*H446</f>
        <v>0.0010100000000000001</v>
      </c>
      <c r="S446" s="204">
        <v>0</v>
      </c>
      <c r="T446" s="20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06" t="s">
        <v>217</v>
      </c>
      <c r="AT446" s="206" t="s">
        <v>152</v>
      </c>
      <c r="AU446" s="206" t="s">
        <v>158</v>
      </c>
      <c r="AY446" s="15" t="s">
        <v>150</v>
      </c>
      <c r="BE446" s="207">
        <f>IF(N446="základní",J446,0)</f>
        <v>0</v>
      </c>
      <c r="BF446" s="207">
        <f>IF(N446="snížená",J446,0)</f>
        <v>0</v>
      </c>
      <c r="BG446" s="207">
        <f>IF(N446="zákl. přenesená",J446,0)</f>
        <v>0</v>
      </c>
      <c r="BH446" s="207">
        <f>IF(N446="sníž. přenesená",J446,0)</f>
        <v>0</v>
      </c>
      <c r="BI446" s="207">
        <f>IF(N446="nulová",J446,0)</f>
        <v>0</v>
      </c>
      <c r="BJ446" s="15" t="s">
        <v>80</v>
      </c>
      <c r="BK446" s="207">
        <f>ROUND(I446*H446,2)</f>
        <v>0</v>
      </c>
      <c r="BL446" s="15" t="s">
        <v>217</v>
      </c>
      <c r="BM446" s="206" t="s">
        <v>1407</v>
      </c>
    </row>
    <row r="447" s="2" customFormat="1" ht="24.15" customHeight="1">
      <c r="A447" s="36"/>
      <c r="B447" s="37"/>
      <c r="C447" s="195" t="s">
        <v>1408</v>
      </c>
      <c r="D447" s="195" t="s">
        <v>152</v>
      </c>
      <c r="E447" s="196" t="s">
        <v>1409</v>
      </c>
      <c r="F447" s="197" t="s">
        <v>1410</v>
      </c>
      <c r="G447" s="198" t="s">
        <v>166</v>
      </c>
      <c r="H447" s="199">
        <v>1</v>
      </c>
      <c r="I447" s="200"/>
      <c r="J447" s="201">
        <f>ROUND(I447*H447,2)</f>
        <v>0</v>
      </c>
      <c r="K447" s="197" t="s">
        <v>156</v>
      </c>
      <c r="L447" s="42"/>
      <c r="M447" s="202" t="s">
        <v>19</v>
      </c>
      <c r="N447" s="203" t="s">
        <v>46</v>
      </c>
      <c r="O447" s="82"/>
      <c r="P447" s="204">
        <f>O447*H447</f>
        <v>0</v>
      </c>
      <c r="Q447" s="204">
        <v>0.00046999999999999999</v>
      </c>
      <c r="R447" s="204">
        <f>Q447*H447</f>
        <v>0.00046999999999999999</v>
      </c>
      <c r="S447" s="204">
        <v>0</v>
      </c>
      <c r="T447" s="20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6" t="s">
        <v>217</v>
      </c>
      <c r="AT447" s="206" t="s">
        <v>152</v>
      </c>
      <c r="AU447" s="206" t="s">
        <v>158</v>
      </c>
      <c r="AY447" s="15" t="s">
        <v>150</v>
      </c>
      <c r="BE447" s="207">
        <f>IF(N447="základní",J447,0)</f>
        <v>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15" t="s">
        <v>80</v>
      </c>
      <c r="BK447" s="207">
        <f>ROUND(I447*H447,2)</f>
        <v>0</v>
      </c>
      <c r="BL447" s="15" t="s">
        <v>217</v>
      </c>
      <c r="BM447" s="206" t="s">
        <v>1411</v>
      </c>
    </row>
    <row r="448" s="2" customFormat="1" ht="14.4" customHeight="1">
      <c r="A448" s="36"/>
      <c r="B448" s="37"/>
      <c r="C448" s="195" t="s">
        <v>1412</v>
      </c>
      <c r="D448" s="195" t="s">
        <v>152</v>
      </c>
      <c r="E448" s="196" t="s">
        <v>1413</v>
      </c>
      <c r="F448" s="197" t="s">
        <v>1414</v>
      </c>
      <c r="G448" s="198" t="s">
        <v>166</v>
      </c>
      <c r="H448" s="199">
        <v>10</v>
      </c>
      <c r="I448" s="200"/>
      <c r="J448" s="201">
        <f>ROUND(I448*H448,2)</f>
        <v>0</v>
      </c>
      <c r="K448" s="197" t="s">
        <v>156</v>
      </c>
      <c r="L448" s="42"/>
      <c r="M448" s="202" t="s">
        <v>19</v>
      </c>
      <c r="N448" s="203" t="s">
        <v>46</v>
      </c>
      <c r="O448" s="82"/>
      <c r="P448" s="204">
        <f>O448*H448</f>
        <v>0</v>
      </c>
      <c r="Q448" s="204">
        <v>0</v>
      </c>
      <c r="R448" s="204">
        <f>Q448*H448</f>
        <v>0</v>
      </c>
      <c r="S448" s="204">
        <v>0.032899999999999999</v>
      </c>
      <c r="T448" s="205">
        <f>S448*H448</f>
        <v>0.32899999999999996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6" t="s">
        <v>217</v>
      </c>
      <c r="AT448" s="206" t="s">
        <v>152</v>
      </c>
      <c r="AU448" s="206" t="s">
        <v>158</v>
      </c>
      <c r="AY448" s="15" t="s">
        <v>150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5" t="s">
        <v>80</v>
      </c>
      <c r="BK448" s="207">
        <f>ROUND(I448*H448,2)</f>
        <v>0</v>
      </c>
      <c r="BL448" s="15" t="s">
        <v>217</v>
      </c>
      <c r="BM448" s="206" t="s">
        <v>1415</v>
      </c>
    </row>
    <row r="449" s="2" customFormat="1" ht="14.4" customHeight="1">
      <c r="A449" s="36"/>
      <c r="B449" s="37"/>
      <c r="C449" s="195" t="s">
        <v>1416</v>
      </c>
      <c r="D449" s="195" t="s">
        <v>152</v>
      </c>
      <c r="E449" s="196" t="s">
        <v>1417</v>
      </c>
      <c r="F449" s="197" t="s">
        <v>1418</v>
      </c>
      <c r="G449" s="198" t="s">
        <v>166</v>
      </c>
      <c r="H449" s="199">
        <v>10</v>
      </c>
      <c r="I449" s="200"/>
      <c r="J449" s="201">
        <f>ROUND(I449*H449,2)</f>
        <v>0</v>
      </c>
      <c r="K449" s="197" t="s">
        <v>156</v>
      </c>
      <c r="L449" s="42"/>
      <c r="M449" s="202" t="s">
        <v>19</v>
      </c>
      <c r="N449" s="203" t="s">
        <v>46</v>
      </c>
      <c r="O449" s="82"/>
      <c r="P449" s="204">
        <f>O449*H449</f>
        <v>0</v>
      </c>
      <c r="Q449" s="204">
        <v>0</v>
      </c>
      <c r="R449" s="204">
        <f>Q449*H449</f>
        <v>0</v>
      </c>
      <c r="S449" s="204">
        <v>0.024500000000000001</v>
      </c>
      <c r="T449" s="205">
        <f>S449*H449</f>
        <v>0.245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6" t="s">
        <v>217</v>
      </c>
      <c r="AT449" s="206" t="s">
        <v>152</v>
      </c>
      <c r="AU449" s="206" t="s">
        <v>158</v>
      </c>
      <c r="AY449" s="15" t="s">
        <v>150</v>
      </c>
      <c r="BE449" s="207">
        <f>IF(N449="základní",J449,0)</f>
        <v>0</v>
      </c>
      <c r="BF449" s="207">
        <f>IF(N449="snížená",J449,0)</f>
        <v>0</v>
      </c>
      <c r="BG449" s="207">
        <f>IF(N449="zákl. přenesená",J449,0)</f>
        <v>0</v>
      </c>
      <c r="BH449" s="207">
        <f>IF(N449="sníž. přenesená",J449,0)</f>
        <v>0</v>
      </c>
      <c r="BI449" s="207">
        <f>IF(N449="nulová",J449,0)</f>
        <v>0</v>
      </c>
      <c r="BJ449" s="15" t="s">
        <v>80</v>
      </c>
      <c r="BK449" s="207">
        <f>ROUND(I449*H449,2)</f>
        <v>0</v>
      </c>
      <c r="BL449" s="15" t="s">
        <v>217</v>
      </c>
      <c r="BM449" s="206" t="s">
        <v>1419</v>
      </c>
    </row>
    <row r="450" s="2" customFormat="1" ht="14.4" customHeight="1">
      <c r="A450" s="36"/>
      <c r="B450" s="37"/>
      <c r="C450" s="195" t="s">
        <v>1420</v>
      </c>
      <c r="D450" s="195" t="s">
        <v>152</v>
      </c>
      <c r="E450" s="196" t="s">
        <v>1421</v>
      </c>
      <c r="F450" s="197" t="s">
        <v>1422</v>
      </c>
      <c r="G450" s="198" t="s">
        <v>166</v>
      </c>
      <c r="H450" s="199">
        <v>10</v>
      </c>
      <c r="I450" s="200"/>
      <c r="J450" s="201">
        <f>ROUND(I450*H450,2)</f>
        <v>0</v>
      </c>
      <c r="K450" s="197" t="s">
        <v>156</v>
      </c>
      <c r="L450" s="42"/>
      <c r="M450" s="202" t="s">
        <v>19</v>
      </c>
      <c r="N450" s="203" t="s">
        <v>46</v>
      </c>
      <c r="O450" s="82"/>
      <c r="P450" s="204">
        <f>O450*H450</f>
        <v>0</v>
      </c>
      <c r="Q450" s="204">
        <v>0</v>
      </c>
      <c r="R450" s="204">
        <f>Q450*H450</f>
        <v>0</v>
      </c>
      <c r="S450" s="204">
        <v>0.0091999999999999998</v>
      </c>
      <c r="T450" s="205">
        <f>S450*H450</f>
        <v>0.091999999999999998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6" t="s">
        <v>217</v>
      </c>
      <c r="AT450" s="206" t="s">
        <v>152</v>
      </c>
      <c r="AU450" s="206" t="s">
        <v>158</v>
      </c>
      <c r="AY450" s="15" t="s">
        <v>150</v>
      </c>
      <c r="BE450" s="207">
        <f>IF(N450="základní",J450,0)</f>
        <v>0</v>
      </c>
      <c r="BF450" s="207">
        <f>IF(N450="snížená",J450,0)</f>
        <v>0</v>
      </c>
      <c r="BG450" s="207">
        <f>IF(N450="zákl. přenesená",J450,0)</f>
        <v>0</v>
      </c>
      <c r="BH450" s="207">
        <f>IF(N450="sníž. přenesená",J450,0)</f>
        <v>0</v>
      </c>
      <c r="BI450" s="207">
        <f>IF(N450="nulová",J450,0)</f>
        <v>0</v>
      </c>
      <c r="BJ450" s="15" t="s">
        <v>80</v>
      </c>
      <c r="BK450" s="207">
        <f>ROUND(I450*H450,2)</f>
        <v>0</v>
      </c>
      <c r="BL450" s="15" t="s">
        <v>217</v>
      </c>
      <c r="BM450" s="206" t="s">
        <v>1423</v>
      </c>
    </row>
    <row r="451" s="2" customFormat="1" ht="14.4" customHeight="1">
      <c r="A451" s="36"/>
      <c r="B451" s="37"/>
      <c r="C451" s="195" t="s">
        <v>1424</v>
      </c>
      <c r="D451" s="195" t="s">
        <v>152</v>
      </c>
      <c r="E451" s="196" t="s">
        <v>1425</v>
      </c>
      <c r="F451" s="197" t="s">
        <v>1426</v>
      </c>
      <c r="G451" s="198" t="s">
        <v>166</v>
      </c>
      <c r="H451" s="199">
        <v>20</v>
      </c>
      <c r="I451" s="200"/>
      <c r="J451" s="201">
        <f>ROUND(I451*H451,2)</f>
        <v>0</v>
      </c>
      <c r="K451" s="197" t="s">
        <v>156</v>
      </c>
      <c r="L451" s="42"/>
      <c r="M451" s="202" t="s">
        <v>19</v>
      </c>
      <c r="N451" s="203" t="s">
        <v>46</v>
      </c>
      <c r="O451" s="82"/>
      <c r="P451" s="204">
        <f>O451*H451</f>
        <v>0</v>
      </c>
      <c r="Q451" s="204">
        <v>0</v>
      </c>
      <c r="R451" s="204">
        <f>Q451*H451</f>
        <v>0</v>
      </c>
      <c r="S451" s="204">
        <v>0.00084999999999999995</v>
      </c>
      <c r="T451" s="205">
        <f>S451*H451</f>
        <v>0.016999999999999998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06" t="s">
        <v>217</v>
      </c>
      <c r="AT451" s="206" t="s">
        <v>152</v>
      </c>
      <c r="AU451" s="206" t="s">
        <v>158</v>
      </c>
      <c r="AY451" s="15" t="s">
        <v>150</v>
      </c>
      <c r="BE451" s="207">
        <f>IF(N451="základní",J451,0)</f>
        <v>0</v>
      </c>
      <c r="BF451" s="207">
        <f>IF(N451="snížená",J451,0)</f>
        <v>0</v>
      </c>
      <c r="BG451" s="207">
        <f>IF(N451="zákl. přenesená",J451,0)</f>
        <v>0</v>
      </c>
      <c r="BH451" s="207">
        <f>IF(N451="sníž. přenesená",J451,0)</f>
        <v>0</v>
      </c>
      <c r="BI451" s="207">
        <f>IF(N451="nulová",J451,0)</f>
        <v>0</v>
      </c>
      <c r="BJ451" s="15" t="s">
        <v>80</v>
      </c>
      <c r="BK451" s="207">
        <f>ROUND(I451*H451,2)</f>
        <v>0</v>
      </c>
      <c r="BL451" s="15" t="s">
        <v>217</v>
      </c>
      <c r="BM451" s="206" t="s">
        <v>1427</v>
      </c>
    </row>
    <row r="452" s="2" customFormat="1" ht="24.15" customHeight="1">
      <c r="A452" s="36"/>
      <c r="B452" s="37"/>
      <c r="C452" s="195" t="s">
        <v>1428</v>
      </c>
      <c r="D452" s="195" t="s">
        <v>152</v>
      </c>
      <c r="E452" s="196" t="s">
        <v>1429</v>
      </c>
      <c r="F452" s="197" t="s">
        <v>1430</v>
      </c>
      <c r="G452" s="198" t="s">
        <v>232</v>
      </c>
      <c r="H452" s="199">
        <v>0.71799999999999997</v>
      </c>
      <c r="I452" s="200"/>
      <c r="J452" s="201">
        <f>ROUND(I452*H452,2)</f>
        <v>0</v>
      </c>
      <c r="K452" s="197" t="s">
        <v>156</v>
      </c>
      <c r="L452" s="42"/>
      <c r="M452" s="202" t="s">
        <v>19</v>
      </c>
      <c r="N452" s="203" t="s">
        <v>46</v>
      </c>
      <c r="O452" s="82"/>
      <c r="P452" s="204">
        <f>O452*H452</f>
        <v>0</v>
      </c>
      <c r="Q452" s="204">
        <v>0</v>
      </c>
      <c r="R452" s="204">
        <f>Q452*H452</f>
        <v>0</v>
      </c>
      <c r="S452" s="204">
        <v>0</v>
      </c>
      <c r="T452" s="20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6" t="s">
        <v>217</v>
      </c>
      <c r="AT452" s="206" t="s">
        <v>152</v>
      </c>
      <c r="AU452" s="206" t="s">
        <v>158</v>
      </c>
      <c r="AY452" s="15" t="s">
        <v>150</v>
      </c>
      <c r="BE452" s="207">
        <f>IF(N452="základní",J452,0)</f>
        <v>0</v>
      </c>
      <c r="BF452" s="207">
        <f>IF(N452="snížená",J452,0)</f>
        <v>0</v>
      </c>
      <c r="BG452" s="207">
        <f>IF(N452="zákl. přenesená",J452,0)</f>
        <v>0</v>
      </c>
      <c r="BH452" s="207">
        <f>IF(N452="sníž. přenesená",J452,0)</f>
        <v>0</v>
      </c>
      <c r="BI452" s="207">
        <f>IF(N452="nulová",J452,0)</f>
        <v>0</v>
      </c>
      <c r="BJ452" s="15" t="s">
        <v>80</v>
      </c>
      <c r="BK452" s="207">
        <f>ROUND(I452*H452,2)</f>
        <v>0</v>
      </c>
      <c r="BL452" s="15" t="s">
        <v>217</v>
      </c>
      <c r="BM452" s="206" t="s">
        <v>1431</v>
      </c>
    </row>
    <row r="453" s="2" customFormat="1" ht="24.15" customHeight="1">
      <c r="A453" s="36"/>
      <c r="B453" s="37"/>
      <c r="C453" s="195" t="s">
        <v>1432</v>
      </c>
      <c r="D453" s="195" t="s">
        <v>152</v>
      </c>
      <c r="E453" s="196" t="s">
        <v>1433</v>
      </c>
      <c r="F453" s="197" t="s">
        <v>1434</v>
      </c>
      <c r="G453" s="198" t="s">
        <v>232</v>
      </c>
      <c r="H453" s="199">
        <v>0.71799999999999997</v>
      </c>
      <c r="I453" s="200"/>
      <c r="J453" s="201">
        <f>ROUND(I453*H453,2)</f>
        <v>0</v>
      </c>
      <c r="K453" s="197" t="s">
        <v>156</v>
      </c>
      <c r="L453" s="42"/>
      <c r="M453" s="202" t="s">
        <v>19</v>
      </c>
      <c r="N453" s="203" t="s">
        <v>46</v>
      </c>
      <c r="O453" s="82"/>
      <c r="P453" s="204">
        <f>O453*H453</f>
        <v>0</v>
      </c>
      <c r="Q453" s="204">
        <v>0</v>
      </c>
      <c r="R453" s="204">
        <f>Q453*H453</f>
        <v>0</v>
      </c>
      <c r="S453" s="204">
        <v>0</v>
      </c>
      <c r="T453" s="20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6" t="s">
        <v>217</v>
      </c>
      <c r="AT453" s="206" t="s">
        <v>152</v>
      </c>
      <c r="AU453" s="206" t="s">
        <v>158</v>
      </c>
      <c r="AY453" s="15" t="s">
        <v>150</v>
      </c>
      <c r="BE453" s="207">
        <f>IF(N453="základní",J453,0)</f>
        <v>0</v>
      </c>
      <c r="BF453" s="207">
        <f>IF(N453="snížená",J453,0)</f>
        <v>0</v>
      </c>
      <c r="BG453" s="207">
        <f>IF(N453="zákl. přenesená",J453,0)</f>
        <v>0</v>
      </c>
      <c r="BH453" s="207">
        <f>IF(N453="sníž. přenesená",J453,0)</f>
        <v>0</v>
      </c>
      <c r="BI453" s="207">
        <f>IF(N453="nulová",J453,0)</f>
        <v>0</v>
      </c>
      <c r="BJ453" s="15" t="s">
        <v>80</v>
      </c>
      <c r="BK453" s="207">
        <f>ROUND(I453*H453,2)</f>
        <v>0</v>
      </c>
      <c r="BL453" s="15" t="s">
        <v>217</v>
      </c>
      <c r="BM453" s="206" t="s">
        <v>1435</v>
      </c>
    </row>
    <row r="454" s="12" customFormat="1" ht="22.8" customHeight="1">
      <c r="A454" s="12"/>
      <c r="B454" s="179"/>
      <c r="C454" s="180"/>
      <c r="D454" s="181" t="s">
        <v>74</v>
      </c>
      <c r="E454" s="193" t="s">
        <v>1436</v>
      </c>
      <c r="F454" s="193" t="s">
        <v>1437</v>
      </c>
      <c r="G454" s="180"/>
      <c r="H454" s="180"/>
      <c r="I454" s="183"/>
      <c r="J454" s="194">
        <f>BK454</f>
        <v>0</v>
      </c>
      <c r="K454" s="180"/>
      <c r="L454" s="185"/>
      <c r="M454" s="186"/>
      <c r="N454" s="187"/>
      <c r="O454" s="187"/>
      <c r="P454" s="188">
        <f>P455</f>
        <v>0</v>
      </c>
      <c r="Q454" s="187"/>
      <c r="R454" s="188">
        <f>R455</f>
        <v>0.047120000000000002</v>
      </c>
      <c r="S454" s="187"/>
      <c r="T454" s="189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190" t="s">
        <v>158</v>
      </c>
      <c r="AT454" s="191" t="s">
        <v>74</v>
      </c>
      <c r="AU454" s="191" t="s">
        <v>80</v>
      </c>
      <c r="AY454" s="190" t="s">
        <v>150</v>
      </c>
      <c r="BK454" s="192">
        <f>BK455</f>
        <v>0</v>
      </c>
    </row>
    <row r="455" s="2" customFormat="1" ht="24.15" customHeight="1">
      <c r="A455" s="36"/>
      <c r="B455" s="37"/>
      <c r="C455" s="195" t="s">
        <v>1438</v>
      </c>
      <c r="D455" s="195" t="s">
        <v>152</v>
      </c>
      <c r="E455" s="196" t="s">
        <v>1439</v>
      </c>
      <c r="F455" s="197" t="s">
        <v>1440</v>
      </c>
      <c r="G455" s="198" t="s">
        <v>166</v>
      </c>
      <c r="H455" s="199">
        <v>76</v>
      </c>
      <c r="I455" s="200"/>
      <c r="J455" s="201">
        <f>ROUND(I455*H455,2)</f>
        <v>0</v>
      </c>
      <c r="K455" s="197" t="s">
        <v>156</v>
      </c>
      <c r="L455" s="42"/>
      <c r="M455" s="202" t="s">
        <v>19</v>
      </c>
      <c r="N455" s="203" t="s">
        <v>46</v>
      </c>
      <c r="O455" s="82"/>
      <c r="P455" s="204">
        <f>O455*H455</f>
        <v>0</v>
      </c>
      <c r="Q455" s="204">
        <v>0.00062</v>
      </c>
      <c r="R455" s="204">
        <f>Q455*H455</f>
        <v>0.047120000000000002</v>
      </c>
      <c r="S455" s="204">
        <v>0</v>
      </c>
      <c r="T455" s="20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06" t="s">
        <v>217</v>
      </c>
      <c r="AT455" s="206" t="s">
        <v>152</v>
      </c>
      <c r="AU455" s="206" t="s">
        <v>158</v>
      </c>
      <c r="AY455" s="15" t="s">
        <v>150</v>
      </c>
      <c r="BE455" s="207">
        <f>IF(N455="základní",J455,0)</f>
        <v>0</v>
      </c>
      <c r="BF455" s="207">
        <f>IF(N455="snížená",J455,0)</f>
        <v>0</v>
      </c>
      <c r="BG455" s="207">
        <f>IF(N455="zákl. přenesená",J455,0)</f>
        <v>0</v>
      </c>
      <c r="BH455" s="207">
        <f>IF(N455="sníž. přenesená",J455,0)</f>
        <v>0</v>
      </c>
      <c r="BI455" s="207">
        <f>IF(N455="nulová",J455,0)</f>
        <v>0</v>
      </c>
      <c r="BJ455" s="15" t="s">
        <v>80</v>
      </c>
      <c r="BK455" s="207">
        <f>ROUND(I455*H455,2)</f>
        <v>0</v>
      </c>
      <c r="BL455" s="15" t="s">
        <v>217</v>
      </c>
      <c r="BM455" s="206" t="s">
        <v>1441</v>
      </c>
    </row>
    <row r="456" s="12" customFormat="1" ht="22.8" customHeight="1">
      <c r="A456" s="12"/>
      <c r="B456" s="179"/>
      <c r="C456" s="180"/>
      <c r="D456" s="181" t="s">
        <v>74</v>
      </c>
      <c r="E456" s="193" t="s">
        <v>1442</v>
      </c>
      <c r="F456" s="193" t="s">
        <v>1443</v>
      </c>
      <c r="G456" s="180"/>
      <c r="H456" s="180"/>
      <c r="I456" s="183"/>
      <c r="J456" s="194">
        <f>BK456</f>
        <v>0</v>
      </c>
      <c r="K456" s="180"/>
      <c r="L456" s="185"/>
      <c r="M456" s="186"/>
      <c r="N456" s="187"/>
      <c r="O456" s="187"/>
      <c r="P456" s="188">
        <f>SUM(P457:P461)</f>
        <v>0</v>
      </c>
      <c r="Q456" s="187"/>
      <c r="R456" s="188">
        <f>SUM(R457:R461)</f>
        <v>0.029269999999999997</v>
      </c>
      <c r="S456" s="187"/>
      <c r="T456" s="189">
        <f>SUM(T457:T461)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0" t="s">
        <v>158</v>
      </c>
      <c r="AT456" s="191" t="s">
        <v>74</v>
      </c>
      <c r="AU456" s="191" t="s">
        <v>80</v>
      </c>
      <c r="AY456" s="190" t="s">
        <v>150</v>
      </c>
      <c r="BK456" s="192">
        <f>SUM(BK457:BK461)</f>
        <v>0</v>
      </c>
    </row>
    <row r="457" s="2" customFormat="1" ht="14.4" customHeight="1">
      <c r="A457" s="36"/>
      <c r="B457" s="37"/>
      <c r="C457" s="195" t="s">
        <v>1444</v>
      </c>
      <c r="D457" s="195" t="s">
        <v>152</v>
      </c>
      <c r="E457" s="196" t="s">
        <v>1445</v>
      </c>
      <c r="F457" s="197" t="s">
        <v>1446</v>
      </c>
      <c r="G457" s="198" t="s">
        <v>166</v>
      </c>
      <c r="H457" s="199">
        <v>1</v>
      </c>
      <c r="I457" s="200"/>
      <c r="J457" s="201">
        <f>ROUND(I457*H457,2)</f>
        <v>0</v>
      </c>
      <c r="K457" s="197" t="s">
        <v>156</v>
      </c>
      <c r="L457" s="42"/>
      <c r="M457" s="202" t="s">
        <v>19</v>
      </c>
      <c r="N457" s="203" t="s">
        <v>46</v>
      </c>
      <c r="O457" s="82"/>
      <c r="P457" s="204">
        <f>O457*H457</f>
        <v>0</v>
      </c>
      <c r="Q457" s="204">
        <v>0.0034199999999999999</v>
      </c>
      <c r="R457" s="204">
        <f>Q457*H457</f>
        <v>0.0034199999999999999</v>
      </c>
      <c r="S457" s="204">
        <v>0</v>
      </c>
      <c r="T457" s="20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06" t="s">
        <v>217</v>
      </c>
      <c r="AT457" s="206" t="s">
        <v>152</v>
      </c>
      <c r="AU457" s="206" t="s">
        <v>158</v>
      </c>
      <c r="AY457" s="15" t="s">
        <v>150</v>
      </c>
      <c r="BE457" s="207">
        <f>IF(N457="základní",J457,0)</f>
        <v>0</v>
      </c>
      <c r="BF457" s="207">
        <f>IF(N457="snížená",J457,0)</f>
        <v>0</v>
      </c>
      <c r="BG457" s="207">
        <f>IF(N457="zákl. přenesená",J457,0)</f>
        <v>0</v>
      </c>
      <c r="BH457" s="207">
        <f>IF(N457="sníž. přenesená",J457,0)</f>
        <v>0</v>
      </c>
      <c r="BI457" s="207">
        <f>IF(N457="nulová",J457,0)</f>
        <v>0</v>
      </c>
      <c r="BJ457" s="15" t="s">
        <v>80</v>
      </c>
      <c r="BK457" s="207">
        <f>ROUND(I457*H457,2)</f>
        <v>0</v>
      </c>
      <c r="BL457" s="15" t="s">
        <v>217</v>
      </c>
      <c r="BM457" s="206" t="s">
        <v>1447</v>
      </c>
    </row>
    <row r="458" s="2" customFormat="1" ht="14.4" customHeight="1">
      <c r="A458" s="36"/>
      <c r="B458" s="37"/>
      <c r="C458" s="195" t="s">
        <v>1448</v>
      </c>
      <c r="D458" s="195" t="s">
        <v>152</v>
      </c>
      <c r="E458" s="196" t="s">
        <v>1449</v>
      </c>
      <c r="F458" s="197" t="s">
        <v>1450</v>
      </c>
      <c r="G458" s="198" t="s">
        <v>166</v>
      </c>
      <c r="H458" s="199">
        <v>1</v>
      </c>
      <c r="I458" s="200"/>
      <c r="J458" s="201">
        <f>ROUND(I458*H458,2)</f>
        <v>0</v>
      </c>
      <c r="K458" s="197" t="s">
        <v>156</v>
      </c>
      <c r="L458" s="42"/>
      <c r="M458" s="202" t="s">
        <v>19</v>
      </c>
      <c r="N458" s="203" t="s">
        <v>46</v>
      </c>
      <c r="O458" s="82"/>
      <c r="P458" s="204">
        <f>O458*H458</f>
        <v>0</v>
      </c>
      <c r="Q458" s="204">
        <v>0.02257</v>
      </c>
      <c r="R458" s="204">
        <f>Q458*H458</f>
        <v>0.02257</v>
      </c>
      <c r="S458" s="204">
        <v>0</v>
      </c>
      <c r="T458" s="20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6" t="s">
        <v>217</v>
      </c>
      <c r="AT458" s="206" t="s">
        <v>152</v>
      </c>
      <c r="AU458" s="206" t="s">
        <v>158</v>
      </c>
      <c r="AY458" s="15" t="s">
        <v>150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5" t="s">
        <v>80</v>
      </c>
      <c r="BK458" s="207">
        <f>ROUND(I458*H458,2)</f>
        <v>0</v>
      </c>
      <c r="BL458" s="15" t="s">
        <v>217</v>
      </c>
      <c r="BM458" s="206" t="s">
        <v>1451</v>
      </c>
    </row>
    <row r="459" s="2" customFormat="1" ht="24.15" customHeight="1">
      <c r="A459" s="36"/>
      <c r="B459" s="37"/>
      <c r="C459" s="195" t="s">
        <v>1452</v>
      </c>
      <c r="D459" s="195" t="s">
        <v>152</v>
      </c>
      <c r="E459" s="196" t="s">
        <v>1453</v>
      </c>
      <c r="F459" s="197" t="s">
        <v>1454</v>
      </c>
      <c r="G459" s="198" t="s">
        <v>166</v>
      </c>
      <c r="H459" s="199">
        <v>1</v>
      </c>
      <c r="I459" s="200"/>
      <c r="J459" s="201">
        <f>ROUND(I459*H459,2)</f>
        <v>0</v>
      </c>
      <c r="K459" s="197" t="s">
        <v>156</v>
      </c>
      <c r="L459" s="42"/>
      <c r="M459" s="202" t="s">
        <v>19</v>
      </c>
      <c r="N459" s="203" t="s">
        <v>46</v>
      </c>
      <c r="O459" s="82"/>
      <c r="P459" s="204">
        <f>O459*H459</f>
        <v>0</v>
      </c>
      <c r="Q459" s="204">
        <v>0.0032799999999999999</v>
      </c>
      <c r="R459" s="204">
        <f>Q459*H459</f>
        <v>0.0032799999999999999</v>
      </c>
      <c r="S459" s="204">
        <v>0</v>
      </c>
      <c r="T459" s="20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6" t="s">
        <v>217</v>
      </c>
      <c r="AT459" s="206" t="s">
        <v>152</v>
      </c>
      <c r="AU459" s="206" t="s">
        <v>158</v>
      </c>
      <c r="AY459" s="15" t="s">
        <v>150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5" t="s">
        <v>80</v>
      </c>
      <c r="BK459" s="207">
        <f>ROUND(I459*H459,2)</f>
        <v>0</v>
      </c>
      <c r="BL459" s="15" t="s">
        <v>217</v>
      </c>
      <c r="BM459" s="206" t="s">
        <v>1455</v>
      </c>
    </row>
    <row r="460" s="2" customFormat="1" ht="24.15" customHeight="1">
      <c r="A460" s="36"/>
      <c r="B460" s="37"/>
      <c r="C460" s="195" t="s">
        <v>1456</v>
      </c>
      <c r="D460" s="195" t="s">
        <v>152</v>
      </c>
      <c r="E460" s="196" t="s">
        <v>1457</v>
      </c>
      <c r="F460" s="197" t="s">
        <v>1458</v>
      </c>
      <c r="G460" s="198" t="s">
        <v>232</v>
      </c>
      <c r="H460" s="199">
        <v>0.029000000000000001</v>
      </c>
      <c r="I460" s="200"/>
      <c r="J460" s="201">
        <f>ROUND(I460*H460,2)</f>
        <v>0</v>
      </c>
      <c r="K460" s="197" t="s">
        <v>156</v>
      </c>
      <c r="L460" s="42"/>
      <c r="M460" s="202" t="s">
        <v>19</v>
      </c>
      <c r="N460" s="203" t="s">
        <v>46</v>
      </c>
      <c r="O460" s="82"/>
      <c r="P460" s="204">
        <f>O460*H460</f>
        <v>0</v>
      </c>
      <c r="Q460" s="204">
        <v>0</v>
      </c>
      <c r="R460" s="204">
        <f>Q460*H460</f>
        <v>0</v>
      </c>
      <c r="S460" s="204">
        <v>0</v>
      </c>
      <c r="T460" s="20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06" t="s">
        <v>217</v>
      </c>
      <c r="AT460" s="206" t="s">
        <v>152</v>
      </c>
      <c r="AU460" s="206" t="s">
        <v>158</v>
      </c>
      <c r="AY460" s="15" t="s">
        <v>150</v>
      </c>
      <c r="BE460" s="207">
        <f>IF(N460="základní",J460,0)</f>
        <v>0</v>
      </c>
      <c r="BF460" s="207">
        <f>IF(N460="snížená",J460,0)</f>
        <v>0</v>
      </c>
      <c r="BG460" s="207">
        <f>IF(N460="zákl. přenesená",J460,0)</f>
        <v>0</v>
      </c>
      <c r="BH460" s="207">
        <f>IF(N460="sníž. přenesená",J460,0)</f>
        <v>0</v>
      </c>
      <c r="BI460" s="207">
        <f>IF(N460="nulová",J460,0)</f>
        <v>0</v>
      </c>
      <c r="BJ460" s="15" t="s">
        <v>80</v>
      </c>
      <c r="BK460" s="207">
        <f>ROUND(I460*H460,2)</f>
        <v>0</v>
      </c>
      <c r="BL460" s="15" t="s">
        <v>217</v>
      </c>
      <c r="BM460" s="206" t="s">
        <v>1459</v>
      </c>
    </row>
    <row r="461" s="2" customFormat="1" ht="24.15" customHeight="1">
      <c r="A461" s="36"/>
      <c r="B461" s="37"/>
      <c r="C461" s="195" t="s">
        <v>1460</v>
      </c>
      <c r="D461" s="195" t="s">
        <v>152</v>
      </c>
      <c r="E461" s="196" t="s">
        <v>1461</v>
      </c>
      <c r="F461" s="197" t="s">
        <v>1462</v>
      </c>
      <c r="G461" s="198" t="s">
        <v>232</v>
      </c>
      <c r="H461" s="199">
        <v>0.029000000000000001</v>
      </c>
      <c r="I461" s="200"/>
      <c r="J461" s="201">
        <f>ROUND(I461*H461,2)</f>
        <v>0</v>
      </c>
      <c r="K461" s="197" t="s">
        <v>156</v>
      </c>
      <c r="L461" s="42"/>
      <c r="M461" s="202" t="s">
        <v>19</v>
      </c>
      <c r="N461" s="203" t="s">
        <v>46</v>
      </c>
      <c r="O461" s="82"/>
      <c r="P461" s="204">
        <f>O461*H461</f>
        <v>0</v>
      </c>
      <c r="Q461" s="204">
        <v>0</v>
      </c>
      <c r="R461" s="204">
        <f>Q461*H461</f>
        <v>0</v>
      </c>
      <c r="S461" s="204">
        <v>0</v>
      </c>
      <c r="T461" s="20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6" t="s">
        <v>217</v>
      </c>
      <c r="AT461" s="206" t="s">
        <v>152</v>
      </c>
      <c r="AU461" s="206" t="s">
        <v>158</v>
      </c>
      <c r="AY461" s="15" t="s">
        <v>150</v>
      </c>
      <c r="BE461" s="207">
        <f>IF(N461="základní",J461,0)</f>
        <v>0</v>
      </c>
      <c r="BF461" s="207">
        <f>IF(N461="snížená",J461,0)</f>
        <v>0</v>
      </c>
      <c r="BG461" s="207">
        <f>IF(N461="zákl. přenesená",J461,0)</f>
        <v>0</v>
      </c>
      <c r="BH461" s="207">
        <f>IF(N461="sníž. přenesená",J461,0)</f>
        <v>0</v>
      </c>
      <c r="BI461" s="207">
        <f>IF(N461="nulová",J461,0)</f>
        <v>0</v>
      </c>
      <c r="BJ461" s="15" t="s">
        <v>80</v>
      </c>
      <c r="BK461" s="207">
        <f>ROUND(I461*H461,2)</f>
        <v>0</v>
      </c>
      <c r="BL461" s="15" t="s">
        <v>217</v>
      </c>
      <c r="BM461" s="206" t="s">
        <v>1463</v>
      </c>
    </row>
    <row r="462" s="12" customFormat="1" ht="22.8" customHeight="1">
      <c r="A462" s="12"/>
      <c r="B462" s="179"/>
      <c r="C462" s="180"/>
      <c r="D462" s="181" t="s">
        <v>74</v>
      </c>
      <c r="E462" s="193" t="s">
        <v>1464</v>
      </c>
      <c r="F462" s="193" t="s">
        <v>1465</v>
      </c>
      <c r="G462" s="180"/>
      <c r="H462" s="180"/>
      <c r="I462" s="183"/>
      <c r="J462" s="194">
        <f>BK462</f>
        <v>0</v>
      </c>
      <c r="K462" s="180"/>
      <c r="L462" s="185"/>
      <c r="M462" s="186"/>
      <c r="N462" s="187"/>
      <c r="O462" s="187"/>
      <c r="P462" s="188">
        <f>SUM(P463:P466)</f>
        <v>0</v>
      </c>
      <c r="Q462" s="187"/>
      <c r="R462" s="188">
        <f>SUM(R463:R466)</f>
        <v>0.012384000000000001</v>
      </c>
      <c r="S462" s="187"/>
      <c r="T462" s="189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0" t="s">
        <v>158</v>
      </c>
      <c r="AT462" s="191" t="s">
        <v>74</v>
      </c>
      <c r="AU462" s="191" t="s">
        <v>80</v>
      </c>
      <c r="AY462" s="190" t="s">
        <v>150</v>
      </c>
      <c r="BK462" s="192">
        <f>SUM(BK463:BK466)</f>
        <v>0</v>
      </c>
    </row>
    <row r="463" s="2" customFormat="1" ht="14.4" customHeight="1">
      <c r="A463" s="36"/>
      <c r="B463" s="37"/>
      <c r="C463" s="195" t="s">
        <v>1466</v>
      </c>
      <c r="D463" s="195" t="s">
        <v>152</v>
      </c>
      <c r="E463" s="196" t="s">
        <v>1467</v>
      </c>
      <c r="F463" s="197" t="s">
        <v>1468</v>
      </c>
      <c r="G463" s="198" t="s">
        <v>170</v>
      </c>
      <c r="H463" s="199">
        <v>17.199999999999999</v>
      </c>
      <c r="I463" s="200"/>
      <c r="J463" s="201">
        <f>ROUND(I463*H463,2)</f>
        <v>0</v>
      </c>
      <c r="K463" s="197" t="s">
        <v>156</v>
      </c>
      <c r="L463" s="42"/>
      <c r="M463" s="202" t="s">
        <v>19</v>
      </c>
      <c r="N463" s="203" t="s">
        <v>46</v>
      </c>
      <c r="O463" s="82"/>
      <c r="P463" s="204">
        <f>O463*H463</f>
        <v>0</v>
      </c>
      <c r="Q463" s="204">
        <v>0.00072000000000000005</v>
      </c>
      <c r="R463" s="204">
        <f>Q463*H463</f>
        <v>0.012384000000000001</v>
      </c>
      <c r="S463" s="204">
        <v>0</v>
      </c>
      <c r="T463" s="20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06" t="s">
        <v>217</v>
      </c>
      <c r="AT463" s="206" t="s">
        <v>152</v>
      </c>
      <c r="AU463" s="206" t="s">
        <v>158</v>
      </c>
      <c r="AY463" s="15" t="s">
        <v>150</v>
      </c>
      <c r="BE463" s="207">
        <f>IF(N463="základní",J463,0)</f>
        <v>0</v>
      </c>
      <c r="BF463" s="207">
        <f>IF(N463="snížená",J463,0)</f>
        <v>0</v>
      </c>
      <c r="BG463" s="207">
        <f>IF(N463="zákl. přenesená",J463,0)</f>
        <v>0</v>
      </c>
      <c r="BH463" s="207">
        <f>IF(N463="sníž. přenesená",J463,0)</f>
        <v>0</v>
      </c>
      <c r="BI463" s="207">
        <f>IF(N463="nulová",J463,0)</f>
        <v>0</v>
      </c>
      <c r="BJ463" s="15" t="s">
        <v>80</v>
      </c>
      <c r="BK463" s="207">
        <f>ROUND(I463*H463,2)</f>
        <v>0</v>
      </c>
      <c r="BL463" s="15" t="s">
        <v>217</v>
      </c>
      <c r="BM463" s="206" t="s">
        <v>1469</v>
      </c>
    </row>
    <row r="464" s="2" customFormat="1" ht="14.4" customHeight="1">
      <c r="A464" s="36"/>
      <c r="B464" s="37"/>
      <c r="C464" s="195" t="s">
        <v>1470</v>
      </c>
      <c r="D464" s="195" t="s">
        <v>152</v>
      </c>
      <c r="E464" s="196" t="s">
        <v>1471</v>
      </c>
      <c r="F464" s="197" t="s">
        <v>1472</v>
      </c>
      <c r="G464" s="198" t="s">
        <v>170</v>
      </c>
      <c r="H464" s="199">
        <v>17.199999999999999</v>
      </c>
      <c r="I464" s="200"/>
      <c r="J464" s="201">
        <f>ROUND(I464*H464,2)</f>
        <v>0</v>
      </c>
      <c r="K464" s="197" t="s">
        <v>156</v>
      </c>
      <c r="L464" s="42"/>
      <c r="M464" s="202" t="s">
        <v>19</v>
      </c>
      <c r="N464" s="203" t="s">
        <v>46</v>
      </c>
      <c r="O464" s="82"/>
      <c r="P464" s="204">
        <f>O464*H464</f>
        <v>0</v>
      </c>
      <c r="Q464" s="204">
        <v>0</v>
      </c>
      <c r="R464" s="204">
        <f>Q464*H464</f>
        <v>0</v>
      </c>
      <c r="S464" s="204">
        <v>0</v>
      </c>
      <c r="T464" s="20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6" t="s">
        <v>217</v>
      </c>
      <c r="AT464" s="206" t="s">
        <v>152</v>
      </c>
      <c r="AU464" s="206" t="s">
        <v>158</v>
      </c>
      <c r="AY464" s="15" t="s">
        <v>150</v>
      </c>
      <c r="BE464" s="207">
        <f>IF(N464="základní",J464,0)</f>
        <v>0</v>
      </c>
      <c r="BF464" s="207">
        <f>IF(N464="snížená",J464,0)</f>
        <v>0</v>
      </c>
      <c r="BG464" s="207">
        <f>IF(N464="zákl. přenesená",J464,0)</f>
        <v>0</v>
      </c>
      <c r="BH464" s="207">
        <f>IF(N464="sníž. přenesená",J464,0)</f>
        <v>0</v>
      </c>
      <c r="BI464" s="207">
        <f>IF(N464="nulová",J464,0)</f>
        <v>0</v>
      </c>
      <c r="BJ464" s="15" t="s">
        <v>80</v>
      </c>
      <c r="BK464" s="207">
        <f>ROUND(I464*H464,2)</f>
        <v>0</v>
      </c>
      <c r="BL464" s="15" t="s">
        <v>217</v>
      </c>
      <c r="BM464" s="206" t="s">
        <v>1473</v>
      </c>
    </row>
    <row r="465" s="2" customFormat="1" ht="24.15" customHeight="1">
      <c r="A465" s="36"/>
      <c r="B465" s="37"/>
      <c r="C465" s="195" t="s">
        <v>1474</v>
      </c>
      <c r="D465" s="195" t="s">
        <v>152</v>
      </c>
      <c r="E465" s="196" t="s">
        <v>1475</v>
      </c>
      <c r="F465" s="197" t="s">
        <v>1476</v>
      </c>
      <c r="G465" s="198" t="s">
        <v>232</v>
      </c>
      <c r="H465" s="199">
        <v>0.012</v>
      </c>
      <c r="I465" s="200"/>
      <c r="J465" s="201">
        <f>ROUND(I465*H465,2)</f>
        <v>0</v>
      </c>
      <c r="K465" s="197" t="s">
        <v>156</v>
      </c>
      <c r="L465" s="42"/>
      <c r="M465" s="202" t="s">
        <v>19</v>
      </c>
      <c r="N465" s="203" t="s">
        <v>46</v>
      </c>
      <c r="O465" s="82"/>
      <c r="P465" s="204">
        <f>O465*H465</f>
        <v>0</v>
      </c>
      <c r="Q465" s="204">
        <v>0</v>
      </c>
      <c r="R465" s="204">
        <f>Q465*H465</f>
        <v>0</v>
      </c>
      <c r="S465" s="204">
        <v>0</v>
      </c>
      <c r="T465" s="20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6" t="s">
        <v>217</v>
      </c>
      <c r="AT465" s="206" t="s">
        <v>152</v>
      </c>
      <c r="AU465" s="206" t="s">
        <v>158</v>
      </c>
      <c r="AY465" s="15" t="s">
        <v>150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5" t="s">
        <v>80</v>
      </c>
      <c r="BK465" s="207">
        <f>ROUND(I465*H465,2)</f>
        <v>0</v>
      </c>
      <c r="BL465" s="15" t="s">
        <v>217</v>
      </c>
      <c r="BM465" s="206" t="s">
        <v>1477</v>
      </c>
    </row>
    <row r="466" s="2" customFormat="1" ht="24.15" customHeight="1">
      <c r="A466" s="36"/>
      <c r="B466" s="37"/>
      <c r="C466" s="195" t="s">
        <v>1478</v>
      </c>
      <c r="D466" s="195" t="s">
        <v>152</v>
      </c>
      <c r="E466" s="196" t="s">
        <v>1479</v>
      </c>
      <c r="F466" s="197" t="s">
        <v>1480</v>
      </c>
      <c r="G466" s="198" t="s">
        <v>232</v>
      </c>
      <c r="H466" s="199">
        <v>0.012</v>
      </c>
      <c r="I466" s="200"/>
      <c r="J466" s="201">
        <f>ROUND(I466*H466,2)</f>
        <v>0</v>
      </c>
      <c r="K466" s="197" t="s">
        <v>156</v>
      </c>
      <c r="L466" s="42"/>
      <c r="M466" s="202" t="s">
        <v>19</v>
      </c>
      <c r="N466" s="203" t="s">
        <v>46</v>
      </c>
      <c r="O466" s="82"/>
      <c r="P466" s="204">
        <f>O466*H466</f>
        <v>0</v>
      </c>
      <c r="Q466" s="204">
        <v>0</v>
      </c>
      <c r="R466" s="204">
        <f>Q466*H466</f>
        <v>0</v>
      </c>
      <c r="S466" s="204">
        <v>0</v>
      </c>
      <c r="T466" s="20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06" t="s">
        <v>217</v>
      </c>
      <c r="AT466" s="206" t="s">
        <v>152</v>
      </c>
      <c r="AU466" s="206" t="s">
        <v>158</v>
      </c>
      <c r="AY466" s="15" t="s">
        <v>150</v>
      </c>
      <c r="BE466" s="207">
        <f>IF(N466="základní",J466,0)</f>
        <v>0</v>
      </c>
      <c r="BF466" s="207">
        <f>IF(N466="snížená",J466,0)</f>
        <v>0</v>
      </c>
      <c r="BG466" s="207">
        <f>IF(N466="zákl. přenesená",J466,0)</f>
        <v>0</v>
      </c>
      <c r="BH466" s="207">
        <f>IF(N466="sníž. přenesená",J466,0)</f>
        <v>0</v>
      </c>
      <c r="BI466" s="207">
        <f>IF(N466="nulová",J466,0)</f>
        <v>0</v>
      </c>
      <c r="BJ466" s="15" t="s">
        <v>80</v>
      </c>
      <c r="BK466" s="207">
        <f>ROUND(I466*H466,2)</f>
        <v>0</v>
      </c>
      <c r="BL466" s="15" t="s">
        <v>217</v>
      </c>
      <c r="BM466" s="206" t="s">
        <v>1481</v>
      </c>
    </row>
    <row r="467" s="12" customFormat="1" ht="22.8" customHeight="1">
      <c r="A467" s="12"/>
      <c r="B467" s="179"/>
      <c r="C467" s="180"/>
      <c r="D467" s="181" t="s">
        <v>74</v>
      </c>
      <c r="E467" s="193" t="s">
        <v>1482</v>
      </c>
      <c r="F467" s="193" t="s">
        <v>1483</v>
      </c>
      <c r="G467" s="180"/>
      <c r="H467" s="180"/>
      <c r="I467" s="183"/>
      <c r="J467" s="194">
        <f>BK467</f>
        <v>0</v>
      </c>
      <c r="K467" s="180"/>
      <c r="L467" s="185"/>
      <c r="M467" s="186"/>
      <c r="N467" s="187"/>
      <c r="O467" s="187"/>
      <c r="P467" s="188">
        <f>SUM(P468:P478)</f>
        <v>0</v>
      </c>
      <c r="Q467" s="187"/>
      <c r="R467" s="188">
        <f>SUM(R468:R478)</f>
        <v>0.017250000000000001</v>
      </c>
      <c r="S467" s="187"/>
      <c r="T467" s="189">
        <f>SUM(T468:T478)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90" t="s">
        <v>158</v>
      </c>
      <c r="AT467" s="191" t="s">
        <v>74</v>
      </c>
      <c r="AU467" s="191" t="s">
        <v>80</v>
      </c>
      <c r="AY467" s="190" t="s">
        <v>150</v>
      </c>
      <c r="BK467" s="192">
        <f>SUM(BK468:BK478)</f>
        <v>0</v>
      </c>
    </row>
    <row r="468" s="2" customFormat="1" ht="14.4" customHeight="1">
      <c r="A468" s="36"/>
      <c r="B468" s="37"/>
      <c r="C468" s="195" t="s">
        <v>1484</v>
      </c>
      <c r="D468" s="195" t="s">
        <v>152</v>
      </c>
      <c r="E468" s="196" t="s">
        <v>1485</v>
      </c>
      <c r="F468" s="197" t="s">
        <v>1486</v>
      </c>
      <c r="G468" s="198" t="s">
        <v>166</v>
      </c>
      <c r="H468" s="199">
        <v>15</v>
      </c>
      <c r="I468" s="200"/>
      <c r="J468" s="201">
        <f>ROUND(I468*H468,2)</f>
        <v>0</v>
      </c>
      <c r="K468" s="197" t="s">
        <v>156</v>
      </c>
      <c r="L468" s="42"/>
      <c r="M468" s="202" t="s">
        <v>19</v>
      </c>
      <c r="N468" s="203" t="s">
        <v>46</v>
      </c>
      <c r="O468" s="82"/>
      <c r="P468" s="204">
        <f>O468*H468</f>
        <v>0</v>
      </c>
      <c r="Q468" s="204">
        <v>9.0000000000000006E-05</v>
      </c>
      <c r="R468" s="204">
        <f>Q468*H468</f>
        <v>0.0013500000000000001</v>
      </c>
      <c r="S468" s="204">
        <v>0</v>
      </c>
      <c r="T468" s="20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06" t="s">
        <v>217</v>
      </c>
      <c r="AT468" s="206" t="s">
        <v>152</v>
      </c>
      <c r="AU468" s="206" t="s">
        <v>158</v>
      </c>
      <c r="AY468" s="15" t="s">
        <v>150</v>
      </c>
      <c r="BE468" s="207">
        <f>IF(N468="základní",J468,0)</f>
        <v>0</v>
      </c>
      <c r="BF468" s="207">
        <f>IF(N468="snížená",J468,0)</f>
        <v>0</v>
      </c>
      <c r="BG468" s="207">
        <f>IF(N468="zákl. přenesená",J468,0)</f>
        <v>0</v>
      </c>
      <c r="BH468" s="207">
        <f>IF(N468="sníž. přenesená",J468,0)</f>
        <v>0</v>
      </c>
      <c r="BI468" s="207">
        <f>IF(N468="nulová",J468,0)</f>
        <v>0</v>
      </c>
      <c r="BJ468" s="15" t="s">
        <v>80</v>
      </c>
      <c r="BK468" s="207">
        <f>ROUND(I468*H468,2)</f>
        <v>0</v>
      </c>
      <c r="BL468" s="15" t="s">
        <v>217</v>
      </c>
      <c r="BM468" s="206" t="s">
        <v>1487</v>
      </c>
    </row>
    <row r="469" s="2" customFormat="1" ht="14.4" customHeight="1">
      <c r="A469" s="36"/>
      <c r="B469" s="37"/>
      <c r="C469" s="195" t="s">
        <v>1488</v>
      </c>
      <c r="D469" s="195" t="s">
        <v>152</v>
      </c>
      <c r="E469" s="196" t="s">
        <v>1489</v>
      </c>
      <c r="F469" s="197" t="s">
        <v>1490</v>
      </c>
      <c r="G469" s="198" t="s">
        <v>166</v>
      </c>
      <c r="H469" s="199">
        <v>6</v>
      </c>
      <c r="I469" s="200"/>
      <c r="J469" s="201">
        <f>ROUND(I469*H469,2)</f>
        <v>0</v>
      </c>
      <c r="K469" s="197" t="s">
        <v>156</v>
      </c>
      <c r="L469" s="42"/>
      <c r="M469" s="202" t="s">
        <v>19</v>
      </c>
      <c r="N469" s="203" t="s">
        <v>46</v>
      </c>
      <c r="O469" s="82"/>
      <c r="P469" s="204">
        <f>O469*H469</f>
        <v>0</v>
      </c>
      <c r="Q469" s="204">
        <v>0.00024000000000000001</v>
      </c>
      <c r="R469" s="204">
        <f>Q469*H469</f>
        <v>0.0014400000000000001</v>
      </c>
      <c r="S469" s="204">
        <v>0</v>
      </c>
      <c r="T469" s="20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6" t="s">
        <v>217</v>
      </c>
      <c r="AT469" s="206" t="s">
        <v>152</v>
      </c>
      <c r="AU469" s="206" t="s">
        <v>158</v>
      </c>
      <c r="AY469" s="15" t="s">
        <v>150</v>
      </c>
      <c r="BE469" s="207">
        <f>IF(N469="základní",J469,0)</f>
        <v>0</v>
      </c>
      <c r="BF469" s="207">
        <f>IF(N469="snížená",J469,0)</f>
        <v>0</v>
      </c>
      <c r="BG469" s="207">
        <f>IF(N469="zákl. přenesená",J469,0)</f>
        <v>0</v>
      </c>
      <c r="BH469" s="207">
        <f>IF(N469="sníž. přenesená",J469,0)</f>
        <v>0</v>
      </c>
      <c r="BI469" s="207">
        <f>IF(N469="nulová",J469,0)</f>
        <v>0</v>
      </c>
      <c r="BJ469" s="15" t="s">
        <v>80</v>
      </c>
      <c r="BK469" s="207">
        <f>ROUND(I469*H469,2)</f>
        <v>0</v>
      </c>
      <c r="BL469" s="15" t="s">
        <v>217</v>
      </c>
      <c r="BM469" s="206" t="s">
        <v>1491</v>
      </c>
    </row>
    <row r="470" s="2" customFormat="1" ht="14.4" customHeight="1">
      <c r="A470" s="36"/>
      <c r="B470" s="37"/>
      <c r="C470" s="195" t="s">
        <v>1492</v>
      </c>
      <c r="D470" s="195" t="s">
        <v>152</v>
      </c>
      <c r="E470" s="196" t="s">
        <v>1493</v>
      </c>
      <c r="F470" s="197" t="s">
        <v>1494</v>
      </c>
      <c r="G470" s="198" t="s">
        <v>166</v>
      </c>
      <c r="H470" s="199">
        <v>22</v>
      </c>
      <c r="I470" s="200"/>
      <c r="J470" s="201">
        <f>ROUND(I470*H470,2)</f>
        <v>0</v>
      </c>
      <c r="K470" s="197" t="s">
        <v>156</v>
      </c>
      <c r="L470" s="42"/>
      <c r="M470" s="202" t="s">
        <v>19</v>
      </c>
      <c r="N470" s="203" t="s">
        <v>46</v>
      </c>
      <c r="O470" s="82"/>
      <c r="P470" s="204">
        <f>O470*H470</f>
        <v>0</v>
      </c>
      <c r="Q470" s="204">
        <v>0.00051999999999999995</v>
      </c>
      <c r="R470" s="204">
        <f>Q470*H470</f>
        <v>0.011439999999999999</v>
      </c>
      <c r="S470" s="204">
        <v>0</v>
      </c>
      <c r="T470" s="20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06" t="s">
        <v>217</v>
      </c>
      <c r="AT470" s="206" t="s">
        <v>152</v>
      </c>
      <c r="AU470" s="206" t="s">
        <v>158</v>
      </c>
      <c r="AY470" s="15" t="s">
        <v>150</v>
      </c>
      <c r="BE470" s="207">
        <f>IF(N470="základní",J470,0)</f>
        <v>0</v>
      </c>
      <c r="BF470" s="207">
        <f>IF(N470="snížená",J470,0)</f>
        <v>0</v>
      </c>
      <c r="BG470" s="207">
        <f>IF(N470="zákl. přenesená",J470,0)</f>
        <v>0</v>
      </c>
      <c r="BH470" s="207">
        <f>IF(N470="sníž. přenesená",J470,0)</f>
        <v>0</v>
      </c>
      <c r="BI470" s="207">
        <f>IF(N470="nulová",J470,0)</f>
        <v>0</v>
      </c>
      <c r="BJ470" s="15" t="s">
        <v>80</v>
      </c>
      <c r="BK470" s="207">
        <f>ROUND(I470*H470,2)</f>
        <v>0</v>
      </c>
      <c r="BL470" s="15" t="s">
        <v>217</v>
      </c>
      <c r="BM470" s="206" t="s">
        <v>1495</v>
      </c>
    </row>
    <row r="471" s="2" customFormat="1" ht="14.4" customHeight="1">
      <c r="A471" s="36"/>
      <c r="B471" s="37"/>
      <c r="C471" s="195" t="s">
        <v>1496</v>
      </c>
      <c r="D471" s="195" t="s">
        <v>152</v>
      </c>
      <c r="E471" s="196" t="s">
        <v>1497</v>
      </c>
      <c r="F471" s="197" t="s">
        <v>1498</v>
      </c>
      <c r="G471" s="198" t="s">
        <v>166</v>
      </c>
      <c r="H471" s="199">
        <v>1</v>
      </c>
      <c r="I471" s="200"/>
      <c r="J471" s="201">
        <f>ROUND(I471*H471,2)</f>
        <v>0</v>
      </c>
      <c r="K471" s="197" t="s">
        <v>156</v>
      </c>
      <c r="L471" s="42"/>
      <c r="M471" s="202" t="s">
        <v>19</v>
      </c>
      <c r="N471" s="203" t="s">
        <v>46</v>
      </c>
      <c r="O471" s="82"/>
      <c r="P471" s="204">
        <f>O471*H471</f>
        <v>0</v>
      </c>
      <c r="Q471" s="204">
        <v>0.00032000000000000003</v>
      </c>
      <c r="R471" s="204">
        <f>Q471*H471</f>
        <v>0.00032000000000000003</v>
      </c>
      <c r="S471" s="204">
        <v>0</v>
      </c>
      <c r="T471" s="20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6" t="s">
        <v>217</v>
      </c>
      <c r="AT471" s="206" t="s">
        <v>152</v>
      </c>
      <c r="AU471" s="206" t="s">
        <v>158</v>
      </c>
      <c r="AY471" s="15" t="s">
        <v>150</v>
      </c>
      <c r="BE471" s="207">
        <f>IF(N471="základní",J471,0)</f>
        <v>0</v>
      </c>
      <c r="BF471" s="207">
        <f>IF(N471="snížená",J471,0)</f>
        <v>0</v>
      </c>
      <c r="BG471" s="207">
        <f>IF(N471="zákl. přenesená",J471,0)</f>
        <v>0</v>
      </c>
      <c r="BH471" s="207">
        <f>IF(N471="sníž. přenesená",J471,0)</f>
        <v>0</v>
      </c>
      <c r="BI471" s="207">
        <f>IF(N471="nulová",J471,0)</f>
        <v>0</v>
      </c>
      <c r="BJ471" s="15" t="s">
        <v>80</v>
      </c>
      <c r="BK471" s="207">
        <f>ROUND(I471*H471,2)</f>
        <v>0</v>
      </c>
      <c r="BL471" s="15" t="s">
        <v>217</v>
      </c>
      <c r="BM471" s="206" t="s">
        <v>1499</v>
      </c>
    </row>
    <row r="472" s="2" customFormat="1" ht="14.4" customHeight="1">
      <c r="A472" s="36"/>
      <c r="B472" s="37"/>
      <c r="C472" s="195" t="s">
        <v>1500</v>
      </c>
      <c r="D472" s="195" t="s">
        <v>152</v>
      </c>
      <c r="E472" s="196" t="s">
        <v>1501</v>
      </c>
      <c r="F472" s="197" t="s">
        <v>1502</v>
      </c>
      <c r="G472" s="198" t="s">
        <v>166</v>
      </c>
      <c r="H472" s="199">
        <v>2</v>
      </c>
      <c r="I472" s="200"/>
      <c r="J472" s="201">
        <f>ROUND(I472*H472,2)</f>
        <v>0</v>
      </c>
      <c r="K472" s="197" t="s">
        <v>156</v>
      </c>
      <c r="L472" s="42"/>
      <c r="M472" s="202" t="s">
        <v>19</v>
      </c>
      <c r="N472" s="203" t="s">
        <v>46</v>
      </c>
      <c r="O472" s="82"/>
      <c r="P472" s="204">
        <f>O472*H472</f>
        <v>0</v>
      </c>
      <c r="Q472" s="204">
        <v>0.00022000000000000001</v>
      </c>
      <c r="R472" s="204">
        <f>Q472*H472</f>
        <v>0.00044000000000000002</v>
      </c>
      <c r="S472" s="204">
        <v>0</v>
      </c>
      <c r="T472" s="20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6" t="s">
        <v>217</v>
      </c>
      <c r="AT472" s="206" t="s">
        <v>152</v>
      </c>
      <c r="AU472" s="206" t="s">
        <v>158</v>
      </c>
      <c r="AY472" s="15" t="s">
        <v>150</v>
      </c>
      <c r="BE472" s="207">
        <f>IF(N472="základní",J472,0)</f>
        <v>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5" t="s">
        <v>80</v>
      </c>
      <c r="BK472" s="207">
        <f>ROUND(I472*H472,2)</f>
        <v>0</v>
      </c>
      <c r="BL472" s="15" t="s">
        <v>217</v>
      </c>
      <c r="BM472" s="206" t="s">
        <v>1503</v>
      </c>
    </row>
    <row r="473" s="2" customFormat="1" ht="24.15" customHeight="1">
      <c r="A473" s="36"/>
      <c r="B473" s="37"/>
      <c r="C473" s="195" t="s">
        <v>1504</v>
      </c>
      <c r="D473" s="195" t="s">
        <v>152</v>
      </c>
      <c r="E473" s="196" t="s">
        <v>1505</v>
      </c>
      <c r="F473" s="197" t="s">
        <v>1506</v>
      </c>
      <c r="G473" s="198" t="s">
        <v>166</v>
      </c>
      <c r="H473" s="199">
        <v>2</v>
      </c>
      <c r="I473" s="200"/>
      <c r="J473" s="201">
        <f>ROUND(I473*H473,2)</f>
        <v>0</v>
      </c>
      <c r="K473" s="197" t="s">
        <v>156</v>
      </c>
      <c r="L473" s="42"/>
      <c r="M473" s="202" t="s">
        <v>19</v>
      </c>
      <c r="N473" s="203" t="s">
        <v>46</v>
      </c>
      <c r="O473" s="82"/>
      <c r="P473" s="204">
        <f>O473*H473</f>
        <v>0</v>
      </c>
      <c r="Q473" s="204">
        <v>0.00027</v>
      </c>
      <c r="R473" s="204">
        <f>Q473*H473</f>
        <v>0.00054000000000000001</v>
      </c>
      <c r="S473" s="204">
        <v>0</v>
      </c>
      <c r="T473" s="20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6" t="s">
        <v>217</v>
      </c>
      <c r="AT473" s="206" t="s">
        <v>152</v>
      </c>
      <c r="AU473" s="206" t="s">
        <v>158</v>
      </c>
      <c r="AY473" s="15" t="s">
        <v>150</v>
      </c>
      <c r="BE473" s="207">
        <f>IF(N473="základní",J473,0)</f>
        <v>0</v>
      </c>
      <c r="BF473" s="207">
        <f>IF(N473="snížená",J473,0)</f>
        <v>0</v>
      </c>
      <c r="BG473" s="207">
        <f>IF(N473="zákl. přenesená",J473,0)</f>
        <v>0</v>
      </c>
      <c r="BH473" s="207">
        <f>IF(N473="sníž. přenesená",J473,0)</f>
        <v>0</v>
      </c>
      <c r="BI473" s="207">
        <f>IF(N473="nulová",J473,0)</f>
        <v>0</v>
      </c>
      <c r="BJ473" s="15" t="s">
        <v>80</v>
      </c>
      <c r="BK473" s="207">
        <f>ROUND(I473*H473,2)</f>
        <v>0</v>
      </c>
      <c r="BL473" s="15" t="s">
        <v>217</v>
      </c>
      <c r="BM473" s="206" t="s">
        <v>1507</v>
      </c>
    </row>
    <row r="474" s="2" customFormat="1" ht="14.4" customHeight="1">
      <c r="A474" s="36"/>
      <c r="B474" s="37"/>
      <c r="C474" s="195" t="s">
        <v>1508</v>
      </c>
      <c r="D474" s="195" t="s">
        <v>152</v>
      </c>
      <c r="E474" s="196" t="s">
        <v>1509</v>
      </c>
      <c r="F474" s="197" t="s">
        <v>1510</v>
      </c>
      <c r="G474" s="198" t="s">
        <v>166</v>
      </c>
      <c r="H474" s="199">
        <v>2</v>
      </c>
      <c r="I474" s="200"/>
      <c r="J474" s="201">
        <f>ROUND(I474*H474,2)</f>
        <v>0</v>
      </c>
      <c r="K474" s="197" t="s">
        <v>156</v>
      </c>
      <c r="L474" s="42"/>
      <c r="M474" s="202" t="s">
        <v>19</v>
      </c>
      <c r="N474" s="203" t="s">
        <v>46</v>
      </c>
      <c r="O474" s="82"/>
      <c r="P474" s="204">
        <f>O474*H474</f>
        <v>0</v>
      </c>
      <c r="Q474" s="204">
        <v>0.00020000000000000001</v>
      </c>
      <c r="R474" s="204">
        <f>Q474*H474</f>
        <v>0.00040000000000000002</v>
      </c>
      <c r="S474" s="204">
        <v>0</v>
      </c>
      <c r="T474" s="20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06" t="s">
        <v>217</v>
      </c>
      <c r="AT474" s="206" t="s">
        <v>152</v>
      </c>
      <c r="AU474" s="206" t="s">
        <v>158</v>
      </c>
      <c r="AY474" s="15" t="s">
        <v>150</v>
      </c>
      <c r="BE474" s="207">
        <f>IF(N474="základní",J474,0)</f>
        <v>0</v>
      </c>
      <c r="BF474" s="207">
        <f>IF(N474="snížená",J474,0)</f>
        <v>0</v>
      </c>
      <c r="BG474" s="207">
        <f>IF(N474="zákl. přenesená",J474,0)</f>
        <v>0</v>
      </c>
      <c r="BH474" s="207">
        <f>IF(N474="sníž. přenesená",J474,0)</f>
        <v>0</v>
      </c>
      <c r="BI474" s="207">
        <f>IF(N474="nulová",J474,0)</f>
        <v>0</v>
      </c>
      <c r="BJ474" s="15" t="s">
        <v>80</v>
      </c>
      <c r="BK474" s="207">
        <f>ROUND(I474*H474,2)</f>
        <v>0</v>
      </c>
      <c r="BL474" s="15" t="s">
        <v>217</v>
      </c>
      <c r="BM474" s="206" t="s">
        <v>1511</v>
      </c>
    </row>
    <row r="475" s="2" customFormat="1" ht="14.4" customHeight="1">
      <c r="A475" s="36"/>
      <c r="B475" s="37"/>
      <c r="C475" s="195" t="s">
        <v>1512</v>
      </c>
      <c r="D475" s="195" t="s">
        <v>152</v>
      </c>
      <c r="E475" s="196" t="s">
        <v>1513</v>
      </c>
      <c r="F475" s="197" t="s">
        <v>1514</v>
      </c>
      <c r="G475" s="198" t="s">
        <v>166</v>
      </c>
      <c r="H475" s="199">
        <v>1</v>
      </c>
      <c r="I475" s="200"/>
      <c r="J475" s="201">
        <f>ROUND(I475*H475,2)</f>
        <v>0</v>
      </c>
      <c r="K475" s="197" t="s">
        <v>156</v>
      </c>
      <c r="L475" s="42"/>
      <c r="M475" s="202" t="s">
        <v>19</v>
      </c>
      <c r="N475" s="203" t="s">
        <v>46</v>
      </c>
      <c r="O475" s="82"/>
      <c r="P475" s="204">
        <f>O475*H475</f>
        <v>0</v>
      </c>
      <c r="Q475" s="204">
        <v>0.00022000000000000001</v>
      </c>
      <c r="R475" s="204">
        <f>Q475*H475</f>
        <v>0.00022000000000000001</v>
      </c>
      <c r="S475" s="204">
        <v>0</v>
      </c>
      <c r="T475" s="20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6" t="s">
        <v>217</v>
      </c>
      <c r="AT475" s="206" t="s">
        <v>152</v>
      </c>
      <c r="AU475" s="206" t="s">
        <v>158</v>
      </c>
      <c r="AY475" s="15" t="s">
        <v>150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15" t="s">
        <v>80</v>
      </c>
      <c r="BK475" s="207">
        <f>ROUND(I475*H475,2)</f>
        <v>0</v>
      </c>
      <c r="BL475" s="15" t="s">
        <v>217</v>
      </c>
      <c r="BM475" s="206" t="s">
        <v>1515</v>
      </c>
    </row>
    <row r="476" s="2" customFormat="1" ht="24.15" customHeight="1">
      <c r="A476" s="36"/>
      <c r="B476" s="37"/>
      <c r="C476" s="195" t="s">
        <v>1516</v>
      </c>
      <c r="D476" s="195" t="s">
        <v>152</v>
      </c>
      <c r="E476" s="196" t="s">
        <v>1517</v>
      </c>
      <c r="F476" s="197" t="s">
        <v>1518</v>
      </c>
      <c r="G476" s="198" t="s">
        <v>166</v>
      </c>
      <c r="H476" s="199">
        <v>2</v>
      </c>
      <c r="I476" s="200"/>
      <c r="J476" s="201">
        <f>ROUND(I476*H476,2)</f>
        <v>0</v>
      </c>
      <c r="K476" s="197" t="s">
        <v>156</v>
      </c>
      <c r="L476" s="42"/>
      <c r="M476" s="202" t="s">
        <v>19</v>
      </c>
      <c r="N476" s="203" t="s">
        <v>46</v>
      </c>
      <c r="O476" s="82"/>
      <c r="P476" s="204">
        <f>O476*H476</f>
        <v>0</v>
      </c>
      <c r="Q476" s="204">
        <v>0.00055000000000000003</v>
      </c>
      <c r="R476" s="204">
        <f>Q476*H476</f>
        <v>0.0011000000000000001</v>
      </c>
      <c r="S476" s="204">
        <v>0</v>
      </c>
      <c r="T476" s="20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06" t="s">
        <v>217</v>
      </c>
      <c r="AT476" s="206" t="s">
        <v>152</v>
      </c>
      <c r="AU476" s="206" t="s">
        <v>158</v>
      </c>
      <c r="AY476" s="15" t="s">
        <v>150</v>
      </c>
      <c r="BE476" s="207">
        <f>IF(N476="základní",J476,0)</f>
        <v>0</v>
      </c>
      <c r="BF476" s="207">
        <f>IF(N476="snížená",J476,0)</f>
        <v>0</v>
      </c>
      <c r="BG476" s="207">
        <f>IF(N476="zákl. přenesená",J476,0)</f>
        <v>0</v>
      </c>
      <c r="BH476" s="207">
        <f>IF(N476="sníž. přenesená",J476,0)</f>
        <v>0</v>
      </c>
      <c r="BI476" s="207">
        <f>IF(N476="nulová",J476,0)</f>
        <v>0</v>
      </c>
      <c r="BJ476" s="15" t="s">
        <v>80</v>
      </c>
      <c r="BK476" s="207">
        <f>ROUND(I476*H476,2)</f>
        <v>0</v>
      </c>
      <c r="BL476" s="15" t="s">
        <v>217</v>
      </c>
      <c r="BM476" s="206" t="s">
        <v>1519</v>
      </c>
    </row>
    <row r="477" s="2" customFormat="1" ht="24.15" customHeight="1">
      <c r="A477" s="36"/>
      <c r="B477" s="37"/>
      <c r="C477" s="195" t="s">
        <v>1520</v>
      </c>
      <c r="D477" s="195" t="s">
        <v>152</v>
      </c>
      <c r="E477" s="196" t="s">
        <v>1521</v>
      </c>
      <c r="F477" s="197" t="s">
        <v>1522</v>
      </c>
      <c r="G477" s="198" t="s">
        <v>232</v>
      </c>
      <c r="H477" s="199">
        <v>0.017000000000000001</v>
      </c>
      <c r="I477" s="200"/>
      <c r="J477" s="201">
        <f>ROUND(I477*H477,2)</f>
        <v>0</v>
      </c>
      <c r="K477" s="197" t="s">
        <v>156</v>
      </c>
      <c r="L477" s="42"/>
      <c r="M477" s="202" t="s">
        <v>19</v>
      </c>
      <c r="N477" s="203" t="s">
        <v>46</v>
      </c>
      <c r="O477" s="82"/>
      <c r="P477" s="204">
        <f>O477*H477</f>
        <v>0</v>
      </c>
      <c r="Q477" s="204">
        <v>0</v>
      </c>
      <c r="R477" s="204">
        <f>Q477*H477</f>
        <v>0</v>
      </c>
      <c r="S477" s="204">
        <v>0</v>
      </c>
      <c r="T477" s="20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6" t="s">
        <v>217</v>
      </c>
      <c r="AT477" s="206" t="s">
        <v>152</v>
      </c>
      <c r="AU477" s="206" t="s">
        <v>158</v>
      </c>
      <c r="AY477" s="15" t="s">
        <v>150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15" t="s">
        <v>80</v>
      </c>
      <c r="BK477" s="207">
        <f>ROUND(I477*H477,2)</f>
        <v>0</v>
      </c>
      <c r="BL477" s="15" t="s">
        <v>217</v>
      </c>
      <c r="BM477" s="206" t="s">
        <v>1523</v>
      </c>
    </row>
    <row r="478" s="2" customFormat="1" ht="24.15" customHeight="1">
      <c r="A478" s="36"/>
      <c r="B478" s="37"/>
      <c r="C478" s="195" t="s">
        <v>1524</v>
      </c>
      <c r="D478" s="195" t="s">
        <v>152</v>
      </c>
      <c r="E478" s="196" t="s">
        <v>1525</v>
      </c>
      <c r="F478" s="197" t="s">
        <v>1526</v>
      </c>
      <c r="G478" s="198" t="s">
        <v>232</v>
      </c>
      <c r="H478" s="199">
        <v>0.017000000000000001</v>
      </c>
      <c r="I478" s="200"/>
      <c r="J478" s="201">
        <f>ROUND(I478*H478,2)</f>
        <v>0</v>
      </c>
      <c r="K478" s="197" t="s">
        <v>156</v>
      </c>
      <c r="L478" s="42"/>
      <c r="M478" s="202" t="s">
        <v>19</v>
      </c>
      <c r="N478" s="203" t="s">
        <v>46</v>
      </c>
      <c r="O478" s="82"/>
      <c r="P478" s="204">
        <f>O478*H478</f>
        <v>0</v>
      </c>
      <c r="Q478" s="204">
        <v>0</v>
      </c>
      <c r="R478" s="204">
        <f>Q478*H478</f>
        <v>0</v>
      </c>
      <c r="S478" s="204">
        <v>0</v>
      </c>
      <c r="T478" s="20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06" t="s">
        <v>217</v>
      </c>
      <c r="AT478" s="206" t="s">
        <v>152</v>
      </c>
      <c r="AU478" s="206" t="s">
        <v>158</v>
      </c>
      <c r="AY478" s="15" t="s">
        <v>150</v>
      </c>
      <c r="BE478" s="207">
        <f>IF(N478="základní",J478,0)</f>
        <v>0</v>
      </c>
      <c r="BF478" s="207">
        <f>IF(N478="snížená",J478,0)</f>
        <v>0</v>
      </c>
      <c r="BG478" s="207">
        <f>IF(N478="zákl. přenesená",J478,0)</f>
        <v>0</v>
      </c>
      <c r="BH478" s="207">
        <f>IF(N478="sníž. přenesená",J478,0)</f>
        <v>0</v>
      </c>
      <c r="BI478" s="207">
        <f>IF(N478="nulová",J478,0)</f>
        <v>0</v>
      </c>
      <c r="BJ478" s="15" t="s">
        <v>80</v>
      </c>
      <c r="BK478" s="207">
        <f>ROUND(I478*H478,2)</f>
        <v>0</v>
      </c>
      <c r="BL478" s="15" t="s">
        <v>217</v>
      </c>
      <c r="BM478" s="206" t="s">
        <v>1527</v>
      </c>
    </row>
    <row r="479" s="12" customFormat="1" ht="22.8" customHeight="1">
      <c r="A479" s="12"/>
      <c r="B479" s="179"/>
      <c r="C479" s="180"/>
      <c r="D479" s="181" t="s">
        <v>74</v>
      </c>
      <c r="E479" s="193" t="s">
        <v>1528</v>
      </c>
      <c r="F479" s="193" t="s">
        <v>1529</v>
      </c>
      <c r="G479" s="180"/>
      <c r="H479" s="180"/>
      <c r="I479" s="183"/>
      <c r="J479" s="194">
        <f>BK479</f>
        <v>0</v>
      </c>
      <c r="K479" s="180"/>
      <c r="L479" s="185"/>
      <c r="M479" s="186"/>
      <c r="N479" s="187"/>
      <c r="O479" s="187"/>
      <c r="P479" s="188">
        <f>SUM(P480:P483)</f>
        <v>0</v>
      </c>
      <c r="Q479" s="187"/>
      <c r="R479" s="188">
        <f>SUM(R480:R483)</f>
        <v>0.030250000000000003</v>
      </c>
      <c r="S479" s="187"/>
      <c r="T479" s="189">
        <f>SUM(T480:T483)</f>
        <v>0.01235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0" t="s">
        <v>158</v>
      </c>
      <c r="AT479" s="191" t="s">
        <v>74</v>
      </c>
      <c r="AU479" s="191" t="s">
        <v>80</v>
      </c>
      <c r="AY479" s="190" t="s">
        <v>150</v>
      </c>
      <c r="BK479" s="192">
        <f>SUM(BK480:BK483)</f>
        <v>0</v>
      </c>
    </row>
    <row r="480" s="2" customFormat="1" ht="24.15" customHeight="1">
      <c r="A480" s="36"/>
      <c r="B480" s="37"/>
      <c r="C480" s="195" t="s">
        <v>1530</v>
      </c>
      <c r="D480" s="195" t="s">
        <v>152</v>
      </c>
      <c r="E480" s="196" t="s">
        <v>1531</v>
      </c>
      <c r="F480" s="197" t="s">
        <v>1532</v>
      </c>
      <c r="G480" s="198" t="s">
        <v>166</v>
      </c>
      <c r="H480" s="199">
        <v>1</v>
      </c>
      <c r="I480" s="200"/>
      <c r="J480" s="201">
        <f>ROUND(I480*H480,2)</f>
        <v>0</v>
      </c>
      <c r="K480" s="197" t="s">
        <v>156</v>
      </c>
      <c r="L480" s="42"/>
      <c r="M480" s="202" t="s">
        <v>19</v>
      </c>
      <c r="N480" s="203" t="s">
        <v>46</v>
      </c>
      <c r="O480" s="82"/>
      <c r="P480" s="204">
        <f>O480*H480</f>
        <v>0</v>
      </c>
      <c r="Q480" s="204">
        <v>0.030200000000000001</v>
      </c>
      <c r="R480" s="204">
        <f>Q480*H480</f>
        <v>0.030200000000000001</v>
      </c>
      <c r="S480" s="204">
        <v>0</v>
      </c>
      <c r="T480" s="20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6" t="s">
        <v>217</v>
      </c>
      <c r="AT480" s="206" t="s">
        <v>152</v>
      </c>
      <c r="AU480" s="206" t="s">
        <v>158</v>
      </c>
      <c r="AY480" s="15" t="s">
        <v>150</v>
      </c>
      <c r="BE480" s="207">
        <f>IF(N480="základní",J480,0)</f>
        <v>0</v>
      </c>
      <c r="BF480" s="207">
        <f>IF(N480="snížená",J480,0)</f>
        <v>0</v>
      </c>
      <c r="BG480" s="207">
        <f>IF(N480="zákl. přenesená",J480,0)</f>
        <v>0</v>
      </c>
      <c r="BH480" s="207">
        <f>IF(N480="sníž. přenesená",J480,0)</f>
        <v>0</v>
      </c>
      <c r="BI480" s="207">
        <f>IF(N480="nulová",J480,0)</f>
        <v>0</v>
      </c>
      <c r="BJ480" s="15" t="s">
        <v>80</v>
      </c>
      <c r="BK480" s="207">
        <f>ROUND(I480*H480,2)</f>
        <v>0</v>
      </c>
      <c r="BL480" s="15" t="s">
        <v>217</v>
      </c>
      <c r="BM480" s="206" t="s">
        <v>1533</v>
      </c>
    </row>
    <row r="481" s="2" customFormat="1" ht="14.4" customHeight="1">
      <c r="A481" s="36"/>
      <c r="B481" s="37"/>
      <c r="C481" s="195" t="s">
        <v>1534</v>
      </c>
      <c r="D481" s="195" t="s">
        <v>152</v>
      </c>
      <c r="E481" s="196" t="s">
        <v>1535</v>
      </c>
      <c r="F481" s="197" t="s">
        <v>1536</v>
      </c>
      <c r="G481" s="198" t="s">
        <v>166</v>
      </c>
      <c r="H481" s="199">
        <v>1</v>
      </c>
      <c r="I481" s="200"/>
      <c r="J481" s="201">
        <f>ROUND(I481*H481,2)</f>
        <v>0</v>
      </c>
      <c r="K481" s="197" t="s">
        <v>156</v>
      </c>
      <c r="L481" s="42"/>
      <c r="M481" s="202" t="s">
        <v>19</v>
      </c>
      <c r="N481" s="203" t="s">
        <v>46</v>
      </c>
      <c r="O481" s="82"/>
      <c r="P481" s="204">
        <f>O481*H481</f>
        <v>0</v>
      </c>
      <c r="Q481" s="204">
        <v>5.0000000000000002E-05</v>
      </c>
      <c r="R481" s="204">
        <f>Q481*H481</f>
        <v>5.0000000000000002E-05</v>
      </c>
      <c r="S481" s="204">
        <v>0.01235</v>
      </c>
      <c r="T481" s="205">
        <f>S481*H481</f>
        <v>0.01235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6" t="s">
        <v>217</v>
      </c>
      <c r="AT481" s="206" t="s">
        <v>152</v>
      </c>
      <c r="AU481" s="206" t="s">
        <v>158</v>
      </c>
      <c r="AY481" s="15" t="s">
        <v>150</v>
      </c>
      <c r="BE481" s="207">
        <f>IF(N481="základní",J481,0)</f>
        <v>0</v>
      </c>
      <c r="BF481" s="207">
        <f>IF(N481="snížená",J481,0)</f>
        <v>0</v>
      </c>
      <c r="BG481" s="207">
        <f>IF(N481="zákl. přenesená",J481,0)</f>
        <v>0</v>
      </c>
      <c r="BH481" s="207">
        <f>IF(N481="sníž. přenesená",J481,0)</f>
        <v>0</v>
      </c>
      <c r="BI481" s="207">
        <f>IF(N481="nulová",J481,0)</f>
        <v>0</v>
      </c>
      <c r="BJ481" s="15" t="s">
        <v>80</v>
      </c>
      <c r="BK481" s="207">
        <f>ROUND(I481*H481,2)</f>
        <v>0</v>
      </c>
      <c r="BL481" s="15" t="s">
        <v>217</v>
      </c>
      <c r="BM481" s="206" t="s">
        <v>1537</v>
      </c>
    </row>
    <row r="482" s="2" customFormat="1" ht="24.15" customHeight="1">
      <c r="A482" s="36"/>
      <c r="B482" s="37"/>
      <c r="C482" s="195" t="s">
        <v>1538</v>
      </c>
      <c r="D482" s="195" t="s">
        <v>152</v>
      </c>
      <c r="E482" s="196" t="s">
        <v>1539</v>
      </c>
      <c r="F482" s="197" t="s">
        <v>1540</v>
      </c>
      <c r="G482" s="198" t="s">
        <v>232</v>
      </c>
      <c r="H482" s="199">
        <v>0.029999999999999999</v>
      </c>
      <c r="I482" s="200"/>
      <c r="J482" s="201">
        <f>ROUND(I482*H482,2)</f>
        <v>0</v>
      </c>
      <c r="K482" s="197" t="s">
        <v>156</v>
      </c>
      <c r="L482" s="42"/>
      <c r="M482" s="202" t="s">
        <v>19</v>
      </c>
      <c r="N482" s="203" t="s">
        <v>46</v>
      </c>
      <c r="O482" s="82"/>
      <c r="P482" s="204">
        <f>O482*H482</f>
        <v>0</v>
      </c>
      <c r="Q482" s="204">
        <v>0</v>
      </c>
      <c r="R482" s="204">
        <f>Q482*H482</f>
        <v>0</v>
      </c>
      <c r="S482" s="204">
        <v>0</v>
      </c>
      <c r="T482" s="20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6" t="s">
        <v>217</v>
      </c>
      <c r="AT482" s="206" t="s">
        <v>152</v>
      </c>
      <c r="AU482" s="206" t="s">
        <v>158</v>
      </c>
      <c r="AY482" s="15" t="s">
        <v>150</v>
      </c>
      <c r="BE482" s="207">
        <f>IF(N482="základní",J482,0)</f>
        <v>0</v>
      </c>
      <c r="BF482" s="207">
        <f>IF(N482="snížená",J482,0)</f>
        <v>0</v>
      </c>
      <c r="BG482" s="207">
        <f>IF(N482="zákl. přenesená",J482,0)</f>
        <v>0</v>
      </c>
      <c r="BH482" s="207">
        <f>IF(N482="sníž. přenesená",J482,0)</f>
        <v>0</v>
      </c>
      <c r="BI482" s="207">
        <f>IF(N482="nulová",J482,0)</f>
        <v>0</v>
      </c>
      <c r="BJ482" s="15" t="s">
        <v>80</v>
      </c>
      <c r="BK482" s="207">
        <f>ROUND(I482*H482,2)</f>
        <v>0</v>
      </c>
      <c r="BL482" s="15" t="s">
        <v>217</v>
      </c>
      <c r="BM482" s="206" t="s">
        <v>1541</v>
      </c>
    </row>
    <row r="483" s="2" customFormat="1" ht="24.15" customHeight="1">
      <c r="A483" s="36"/>
      <c r="B483" s="37"/>
      <c r="C483" s="195" t="s">
        <v>1542</v>
      </c>
      <c r="D483" s="195" t="s">
        <v>152</v>
      </c>
      <c r="E483" s="196" t="s">
        <v>1543</v>
      </c>
      <c r="F483" s="197" t="s">
        <v>1544</v>
      </c>
      <c r="G483" s="198" t="s">
        <v>232</v>
      </c>
      <c r="H483" s="199">
        <v>0.029999999999999999</v>
      </c>
      <c r="I483" s="200"/>
      <c r="J483" s="201">
        <f>ROUND(I483*H483,2)</f>
        <v>0</v>
      </c>
      <c r="K483" s="197" t="s">
        <v>156</v>
      </c>
      <c r="L483" s="42"/>
      <c r="M483" s="202" t="s">
        <v>19</v>
      </c>
      <c r="N483" s="203" t="s">
        <v>46</v>
      </c>
      <c r="O483" s="82"/>
      <c r="P483" s="204">
        <f>O483*H483</f>
        <v>0</v>
      </c>
      <c r="Q483" s="204">
        <v>0</v>
      </c>
      <c r="R483" s="204">
        <f>Q483*H483</f>
        <v>0</v>
      </c>
      <c r="S483" s="204">
        <v>0</v>
      </c>
      <c r="T483" s="20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06" t="s">
        <v>217</v>
      </c>
      <c r="AT483" s="206" t="s">
        <v>152</v>
      </c>
      <c r="AU483" s="206" t="s">
        <v>158</v>
      </c>
      <c r="AY483" s="15" t="s">
        <v>150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5" t="s">
        <v>80</v>
      </c>
      <c r="BK483" s="207">
        <f>ROUND(I483*H483,2)</f>
        <v>0</v>
      </c>
      <c r="BL483" s="15" t="s">
        <v>217</v>
      </c>
      <c r="BM483" s="206" t="s">
        <v>1545</v>
      </c>
    </row>
    <row r="484" s="12" customFormat="1" ht="22.8" customHeight="1">
      <c r="A484" s="12"/>
      <c r="B484" s="179"/>
      <c r="C484" s="180"/>
      <c r="D484" s="181" t="s">
        <v>74</v>
      </c>
      <c r="E484" s="193" t="s">
        <v>1546</v>
      </c>
      <c r="F484" s="193" t="s">
        <v>1547</v>
      </c>
      <c r="G484" s="180"/>
      <c r="H484" s="180"/>
      <c r="I484" s="183"/>
      <c r="J484" s="194">
        <f>BK484</f>
        <v>0</v>
      </c>
      <c r="K484" s="180"/>
      <c r="L484" s="185"/>
      <c r="M484" s="186"/>
      <c r="N484" s="187"/>
      <c r="O484" s="187"/>
      <c r="P484" s="188">
        <f>SUM(P485:P560)</f>
        <v>0</v>
      </c>
      <c r="Q484" s="187"/>
      <c r="R484" s="188">
        <f>SUM(R485:R560)</f>
        <v>0.76282000000000016</v>
      </c>
      <c r="S484" s="187"/>
      <c r="T484" s="189">
        <f>SUM(T485:T560)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190" t="s">
        <v>158</v>
      </c>
      <c r="AT484" s="191" t="s">
        <v>74</v>
      </c>
      <c r="AU484" s="191" t="s">
        <v>80</v>
      </c>
      <c r="AY484" s="190" t="s">
        <v>150</v>
      </c>
      <c r="BK484" s="192">
        <f>SUM(BK485:BK560)</f>
        <v>0</v>
      </c>
    </row>
    <row r="485" s="2" customFormat="1" ht="24.15" customHeight="1">
      <c r="A485" s="36"/>
      <c r="B485" s="37"/>
      <c r="C485" s="195" t="s">
        <v>1548</v>
      </c>
      <c r="D485" s="195" t="s">
        <v>152</v>
      </c>
      <c r="E485" s="196" t="s">
        <v>1549</v>
      </c>
      <c r="F485" s="197" t="s">
        <v>1550</v>
      </c>
      <c r="G485" s="198" t="s">
        <v>170</v>
      </c>
      <c r="H485" s="199">
        <v>1630</v>
      </c>
      <c r="I485" s="200"/>
      <c r="J485" s="201">
        <f>ROUND(I485*H485,2)</f>
        <v>0</v>
      </c>
      <c r="K485" s="197" t="s">
        <v>156</v>
      </c>
      <c r="L485" s="42"/>
      <c r="M485" s="202" t="s">
        <v>19</v>
      </c>
      <c r="N485" s="203" t="s">
        <v>46</v>
      </c>
      <c r="O485" s="82"/>
      <c r="P485" s="204">
        <f>O485*H485</f>
        <v>0</v>
      </c>
      <c r="Q485" s="204">
        <v>0</v>
      </c>
      <c r="R485" s="204">
        <f>Q485*H485</f>
        <v>0</v>
      </c>
      <c r="S485" s="204">
        <v>0</v>
      </c>
      <c r="T485" s="20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6" t="s">
        <v>217</v>
      </c>
      <c r="AT485" s="206" t="s">
        <v>152</v>
      </c>
      <c r="AU485" s="206" t="s">
        <v>158</v>
      </c>
      <c r="AY485" s="15" t="s">
        <v>150</v>
      </c>
      <c r="BE485" s="207">
        <f>IF(N485="základní",J485,0)</f>
        <v>0</v>
      </c>
      <c r="BF485" s="207">
        <f>IF(N485="snížená",J485,0)</f>
        <v>0</v>
      </c>
      <c r="BG485" s="207">
        <f>IF(N485="zákl. přenesená",J485,0)</f>
        <v>0</v>
      </c>
      <c r="BH485" s="207">
        <f>IF(N485="sníž. přenesená",J485,0)</f>
        <v>0</v>
      </c>
      <c r="BI485" s="207">
        <f>IF(N485="nulová",J485,0)</f>
        <v>0</v>
      </c>
      <c r="BJ485" s="15" t="s">
        <v>80</v>
      </c>
      <c r="BK485" s="207">
        <f>ROUND(I485*H485,2)</f>
        <v>0</v>
      </c>
      <c r="BL485" s="15" t="s">
        <v>217</v>
      </c>
      <c r="BM485" s="206" t="s">
        <v>1551</v>
      </c>
    </row>
    <row r="486" s="2" customFormat="1" ht="14.4" customHeight="1">
      <c r="A486" s="36"/>
      <c r="B486" s="37"/>
      <c r="C486" s="208" t="s">
        <v>1552</v>
      </c>
      <c r="D486" s="208" t="s">
        <v>324</v>
      </c>
      <c r="E486" s="209" t="s">
        <v>1553</v>
      </c>
      <c r="F486" s="210" t="s">
        <v>1554</v>
      </c>
      <c r="G486" s="211" t="s">
        <v>170</v>
      </c>
      <c r="H486" s="212">
        <v>1630</v>
      </c>
      <c r="I486" s="213"/>
      <c r="J486" s="214">
        <f>ROUND(I486*H486,2)</f>
        <v>0</v>
      </c>
      <c r="K486" s="210" t="s">
        <v>156</v>
      </c>
      <c r="L486" s="215"/>
      <c r="M486" s="216" t="s">
        <v>19</v>
      </c>
      <c r="N486" s="217" t="s">
        <v>46</v>
      </c>
      <c r="O486" s="82"/>
      <c r="P486" s="204">
        <f>O486*H486</f>
        <v>0</v>
      </c>
      <c r="Q486" s="204">
        <v>4.0000000000000003E-05</v>
      </c>
      <c r="R486" s="204">
        <f>Q486*H486</f>
        <v>0.065200000000000008</v>
      </c>
      <c r="S486" s="204">
        <v>0</v>
      </c>
      <c r="T486" s="20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6" t="s">
        <v>282</v>
      </c>
      <c r="AT486" s="206" t="s">
        <v>324</v>
      </c>
      <c r="AU486" s="206" t="s">
        <v>158</v>
      </c>
      <c r="AY486" s="15" t="s">
        <v>150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5" t="s">
        <v>80</v>
      </c>
      <c r="BK486" s="207">
        <f>ROUND(I486*H486,2)</f>
        <v>0</v>
      </c>
      <c r="BL486" s="15" t="s">
        <v>217</v>
      </c>
      <c r="BM486" s="206" t="s">
        <v>1555</v>
      </c>
    </row>
    <row r="487" s="2" customFormat="1" ht="24.15" customHeight="1">
      <c r="A487" s="36"/>
      <c r="B487" s="37"/>
      <c r="C487" s="195" t="s">
        <v>1556</v>
      </c>
      <c r="D487" s="195" t="s">
        <v>152</v>
      </c>
      <c r="E487" s="196" t="s">
        <v>1557</v>
      </c>
      <c r="F487" s="197" t="s">
        <v>1558</v>
      </c>
      <c r="G487" s="198" t="s">
        <v>170</v>
      </c>
      <c r="H487" s="199">
        <v>550</v>
      </c>
      <c r="I487" s="200"/>
      <c r="J487" s="201">
        <f>ROUND(I487*H487,2)</f>
        <v>0</v>
      </c>
      <c r="K487" s="197" t="s">
        <v>156</v>
      </c>
      <c r="L487" s="42"/>
      <c r="M487" s="202" t="s">
        <v>19</v>
      </c>
      <c r="N487" s="203" t="s">
        <v>46</v>
      </c>
      <c r="O487" s="82"/>
      <c r="P487" s="204">
        <f>O487*H487</f>
        <v>0</v>
      </c>
      <c r="Q487" s="204">
        <v>0</v>
      </c>
      <c r="R487" s="204">
        <f>Q487*H487</f>
        <v>0</v>
      </c>
      <c r="S487" s="204">
        <v>0</v>
      </c>
      <c r="T487" s="205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6" t="s">
        <v>217</v>
      </c>
      <c r="AT487" s="206" t="s">
        <v>152</v>
      </c>
      <c r="AU487" s="206" t="s">
        <v>158</v>
      </c>
      <c r="AY487" s="15" t="s">
        <v>150</v>
      </c>
      <c r="BE487" s="207">
        <f>IF(N487="základní",J487,0)</f>
        <v>0</v>
      </c>
      <c r="BF487" s="207">
        <f>IF(N487="snížená",J487,0)</f>
        <v>0</v>
      </c>
      <c r="BG487" s="207">
        <f>IF(N487="zákl. přenesená",J487,0)</f>
        <v>0</v>
      </c>
      <c r="BH487" s="207">
        <f>IF(N487="sníž. přenesená",J487,0)</f>
        <v>0</v>
      </c>
      <c r="BI487" s="207">
        <f>IF(N487="nulová",J487,0)</f>
        <v>0</v>
      </c>
      <c r="BJ487" s="15" t="s">
        <v>80</v>
      </c>
      <c r="BK487" s="207">
        <f>ROUND(I487*H487,2)</f>
        <v>0</v>
      </c>
      <c r="BL487" s="15" t="s">
        <v>217</v>
      </c>
      <c r="BM487" s="206" t="s">
        <v>1559</v>
      </c>
    </row>
    <row r="488" s="2" customFormat="1" ht="14.4" customHeight="1">
      <c r="A488" s="36"/>
      <c r="B488" s="37"/>
      <c r="C488" s="208" t="s">
        <v>1560</v>
      </c>
      <c r="D488" s="208" t="s">
        <v>324</v>
      </c>
      <c r="E488" s="209" t="s">
        <v>1561</v>
      </c>
      <c r="F488" s="210" t="s">
        <v>1562</v>
      </c>
      <c r="G488" s="211" t="s">
        <v>170</v>
      </c>
      <c r="H488" s="212">
        <v>550</v>
      </c>
      <c r="I488" s="213"/>
      <c r="J488" s="214">
        <f>ROUND(I488*H488,2)</f>
        <v>0</v>
      </c>
      <c r="K488" s="210" t="s">
        <v>156</v>
      </c>
      <c r="L488" s="215"/>
      <c r="M488" s="216" t="s">
        <v>19</v>
      </c>
      <c r="N488" s="217" t="s">
        <v>46</v>
      </c>
      <c r="O488" s="82"/>
      <c r="P488" s="204">
        <f>O488*H488</f>
        <v>0</v>
      </c>
      <c r="Q488" s="204">
        <v>0.00014999999999999999</v>
      </c>
      <c r="R488" s="204">
        <f>Q488*H488</f>
        <v>0.08249999999999999</v>
      </c>
      <c r="S488" s="204">
        <v>0</v>
      </c>
      <c r="T488" s="20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6" t="s">
        <v>282</v>
      </c>
      <c r="AT488" s="206" t="s">
        <v>324</v>
      </c>
      <c r="AU488" s="206" t="s">
        <v>158</v>
      </c>
      <c r="AY488" s="15" t="s">
        <v>150</v>
      </c>
      <c r="BE488" s="207">
        <f>IF(N488="základní",J488,0)</f>
        <v>0</v>
      </c>
      <c r="BF488" s="207">
        <f>IF(N488="snížená",J488,0)</f>
        <v>0</v>
      </c>
      <c r="BG488" s="207">
        <f>IF(N488="zákl. přenesená",J488,0)</f>
        <v>0</v>
      </c>
      <c r="BH488" s="207">
        <f>IF(N488="sníž. přenesená",J488,0)</f>
        <v>0</v>
      </c>
      <c r="BI488" s="207">
        <f>IF(N488="nulová",J488,0)</f>
        <v>0</v>
      </c>
      <c r="BJ488" s="15" t="s">
        <v>80</v>
      </c>
      <c r="BK488" s="207">
        <f>ROUND(I488*H488,2)</f>
        <v>0</v>
      </c>
      <c r="BL488" s="15" t="s">
        <v>217</v>
      </c>
      <c r="BM488" s="206" t="s">
        <v>1563</v>
      </c>
    </row>
    <row r="489" s="2" customFormat="1" ht="24.15" customHeight="1">
      <c r="A489" s="36"/>
      <c r="B489" s="37"/>
      <c r="C489" s="195" t="s">
        <v>1564</v>
      </c>
      <c r="D489" s="195" t="s">
        <v>152</v>
      </c>
      <c r="E489" s="196" t="s">
        <v>1565</v>
      </c>
      <c r="F489" s="197" t="s">
        <v>1566</v>
      </c>
      <c r="G489" s="198" t="s">
        <v>166</v>
      </c>
      <c r="H489" s="199">
        <v>169</v>
      </c>
      <c r="I489" s="200"/>
      <c r="J489" s="201">
        <f>ROUND(I489*H489,2)</f>
        <v>0</v>
      </c>
      <c r="K489" s="197" t="s">
        <v>156</v>
      </c>
      <c r="L489" s="42"/>
      <c r="M489" s="202" t="s">
        <v>19</v>
      </c>
      <c r="N489" s="203" t="s">
        <v>46</v>
      </c>
      <c r="O489" s="82"/>
      <c r="P489" s="204">
        <f>O489*H489</f>
        <v>0</v>
      </c>
      <c r="Q489" s="204">
        <v>0</v>
      </c>
      <c r="R489" s="204">
        <f>Q489*H489</f>
        <v>0</v>
      </c>
      <c r="S489" s="204">
        <v>0</v>
      </c>
      <c r="T489" s="20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6" t="s">
        <v>217</v>
      </c>
      <c r="AT489" s="206" t="s">
        <v>152</v>
      </c>
      <c r="AU489" s="206" t="s">
        <v>158</v>
      </c>
      <c r="AY489" s="15" t="s">
        <v>150</v>
      </c>
      <c r="BE489" s="207">
        <f>IF(N489="základní",J489,0)</f>
        <v>0</v>
      </c>
      <c r="BF489" s="207">
        <f>IF(N489="snížená",J489,0)</f>
        <v>0</v>
      </c>
      <c r="BG489" s="207">
        <f>IF(N489="zákl. přenesená",J489,0)</f>
        <v>0</v>
      </c>
      <c r="BH489" s="207">
        <f>IF(N489="sníž. přenesená",J489,0)</f>
        <v>0</v>
      </c>
      <c r="BI489" s="207">
        <f>IF(N489="nulová",J489,0)</f>
        <v>0</v>
      </c>
      <c r="BJ489" s="15" t="s">
        <v>80</v>
      </c>
      <c r="BK489" s="207">
        <f>ROUND(I489*H489,2)</f>
        <v>0</v>
      </c>
      <c r="BL489" s="15" t="s">
        <v>217</v>
      </c>
      <c r="BM489" s="206" t="s">
        <v>1567</v>
      </c>
    </row>
    <row r="490" s="2" customFormat="1" ht="24.15" customHeight="1">
      <c r="A490" s="36"/>
      <c r="B490" s="37"/>
      <c r="C490" s="208" t="s">
        <v>1568</v>
      </c>
      <c r="D490" s="208" t="s">
        <v>324</v>
      </c>
      <c r="E490" s="209" t="s">
        <v>1569</v>
      </c>
      <c r="F490" s="210" t="s">
        <v>1570</v>
      </c>
      <c r="G490" s="211" t="s">
        <v>166</v>
      </c>
      <c r="H490" s="212">
        <v>169</v>
      </c>
      <c r="I490" s="213"/>
      <c r="J490" s="214">
        <f>ROUND(I490*H490,2)</f>
        <v>0</v>
      </c>
      <c r="K490" s="210" t="s">
        <v>156</v>
      </c>
      <c r="L490" s="215"/>
      <c r="M490" s="216" t="s">
        <v>19</v>
      </c>
      <c r="N490" s="217" t="s">
        <v>46</v>
      </c>
      <c r="O490" s="82"/>
      <c r="P490" s="204">
        <f>O490*H490</f>
        <v>0</v>
      </c>
      <c r="Q490" s="204">
        <v>9.0000000000000006E-05</v>
      </c>
      <c r="R490" s="204">
        <f>Q490*H490</f>
        <v>0.015210000000000001</v>
      </c>
      <c r="S490" s="204">
        <v>0</v>
      </c>
      <c r="T490" s="20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6" t="s">
        <v>282</v>
      </c>
      <c r="AT490" s="206" t="s">
        <v>324</v>
      </c>
      <c r="AU490" s="206" t="s">
        <v>158</v>
      </c>
      <c r="AY490" s="15" t="s">
        <v>150</v>
      </c>
      <c r="BE490" s="207">
        <f>IF(N490="základní",J490,0)</f>
        <v>0</v>
      </c>
      <c r="BF490" s="207">
        <f>IF(N490="snížená",J490,0)</f>
        <v>0</v>
      </c>
      <c r="BG490" s="207">
        <f>IF(N490="zákl. přenesená",J490,0)</f>
        <v>0</v>
      </c>
      <c r="BH490" s="207">
        <f>IF(N490="sníž. přenesená",J490,0)</f>
        <v>0</v>
      </c>
      <c r="BI490" s="207">
        <f>IF(N490="nulová",J490,0)</f>
        <v>0</v>
      </c>
      <c r="BJ490" s="15" t="s">
        <v>80</v>
      </c>
      <c r="BK490" s="207">
        <f>ROUND(I490*H490,2)</f>
        <v>0</v>
      </c>
      <c r="BL490" s="15" t="s">
        <v>217</v>
      </c>
      <c r="BM490" s="206" t="s">
        <v>1571</v>
      </c>
    </row>
    <row r="491" s="2" customFormat="1" ht="24.15" customHeight="1">
      <c r="A491" s="36"/>
      <c r="B491" s="37"/>
      <c r="C491" s="195" t="s">
        <v>1572</v>
      </c>
      <c r="D491" s="195" t="s">
        <v>152</v>
      </c>
      <c r="E491" s="196" t="s">
        <v>1573</v>
      </c>
      <c r="F491" s="197" t="s">
        <v>1574</v>
      </c>
      <c r="G491" s="198" t="s">
        <v>166</v>
      </c>
      <c r="H491" s="199">
        <v>88</v>
      </c>
      <c r="I491" s="200"/>
      <c r="J491" s="201">
        <f>ROUND(I491*H491,2)</f>
        <v>0</v>
      </c>
      <c r="K491" s="197" t="s">
        <v>156</v>
      </c>
      <c r="L491" s="42"/>
      <c r="M491" s="202" t="s">
        <v>19</v>
      </c>
      <c r="N491" s="203" t="s">
        <v>46</v>
      </c>
      <c r="O491" s="82"/>
      <c r="P491" s="204">
        <f>O491*H491</f>
        <v>0</v>
      </c>
      <c r="Q491" s="204">
        <v>0</v>
      </c>
      <c r="R491" s="204">
        <f>Q491*H491</f>
        <v>0</v>
      </c>
      <c r="S491" s="204">
        <v>0</v>
      </c>
      <c r="T491" s="20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6" t="s">
        <v>217</v>
      </c>
      <c r="AT491" s="206" t="s">
        <v>152</v>
      </c>
      <c r="AU491" s="206" t="s">
        <v>158</v>
      </c>
      <c r="AY491" s="15" t="s">
        <v>150</v>
      </c>
      <c r="BE491" s="207">
        <f>IF(N491="základní",J491,0)</f>
        <v>0</v>
      </c>
      <c r="BF491" s="207">
        <f>IF(N491="snížená",J491,0)</f>
        <v>0</v>
      </c>
      <c r="BG491" s="207">
        <f>IF(N491="zákl. přenesená",J491,0)</f>
        <v>0</v>
      </c>
      <c r="BH491" s="207">
        <f>IF(N491="sníž. přenesená",J491,0)</f>
        <v>0</v>
      </c>
      <c r="BI491" s="207">
        <f>IF(N491="nulová",J491,0)</f>
        <v>0</v>
      </c>
      <c r="BJ491" s="15" t="s">
        <v>80</v>
      </c>
      <c r="BK491" s="207">
        <f>ROUND(I491*H491,2)</f>
        <v>0</v>
      </c>
      <c r="BL491" s="15" t="s">
        <v>217</v>
      </c>
      <c r="BM491" s="206" t="s">
        <v>1575</v>
      </c>
    </row>
    <row r="492" s="2" customFormat="1" ht="14.4" customHeight="1">
      <c r="A492" s="36"/>
      <c r="B492" s="37"/>
      <c r="C492" s="208" t="s">
        <v>1576</v>
      </c>
      <c r="D492" s="208" t="s">
        <v>324</v>
      </c>
      <c r="E492" s="209" t="s">
        <v>1577</v>
      </c>
      <c r="F492" s="210" t="s">
        <v>1578</v>
      </c>
      <c r="G492" s="211" t="s">
        <v>166</v>
      </c>
      <c r="H492" s="212">
        <v>88</v>
      </c>
      <c r="I492" s="213"/>
      <c r="J492" s="214">
        <f>ROUND(I492*H492,2)</f>
        <v>0</v>
      </c>
      <c r="K492" s="210" t="s">
        <v>156</v>
      </c>
      <c r="L492" s="215"/>
      <c r="M492" s="216" t="s">
        <v>19</v>
      </c>
      <c r="N492" s="217" t="s">
        <v>46</v>
      </c>
      <c r="O492" s="82"/>
      <c r="P492" s="204">
        <f>O492*H492</f>
        <v>0</v>
      </c>
      <c r="Q492" s="204">
        <v>4.0000000000000003E-05</v>
      </c>
      <c r="R492" s="204">
        <f>Q492*H492</f>
        <v>0.0035200000000000001</v>
      </c>
      <c r="S492" s="204">
        <v>0</v>
      </c>
      <c r="T492" s="20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6" t="s">
        <v>282</v>
      </c>
      <c r="AT492" s="206" t="s">
        <v>324</v>
      </c>
      <c r="AU492" s="206" t="s">
        <v>158</v>
      </c>
      <c r="AY492" s="15" t="s">
        <v>150</v>
      </c>
      <c r="BE492" s="207">
        <f>IF(N492="základní",J492,0)</f>
        <v>0</v>
      </c>
      <c r="BF492" s="207">
        <f>IF(N492="snížená",J492,0)</f>
        <v>0</v>
      </c>
      <c r="BG492" s="207">
        <f>IF(N492="zákl. přenesená",J492,0)</f>
        <v>0</v>
      </c>
      <c r="BH492" s="207">
        <f>IF(N492="sníž. přenesená",J492,0)</f>
        <v>0</v>
      </c>
      <c r="BI492" s="207">
        <f>IF(N492="nulová",J492,0)</f>
        <v>0</v>
      </c>
      <c r="BJ492" s="15" t="s">
        <v>80</v>
      </c>
      <c r="BK492" s="207">
        <f>ROUND(I492*H492,2)</f>
        <v>0</v>
      </c>
      <c r="BL492" s="15" t="s">
        <v>217</v>
      </c>
      <c r="BM492" s="206" t="s">
        <v>1579</v>
      </c>
    </row>
    <row r="493" s="2" customFormat="1" ht="24.15" customHeight="1">
      <c r="A493" s="36"/>
      <c r="B493" s="37"/>
      <c r="C493" s="195" t="s">
        <v>1580</v>
      </c>
      <c r="D493" s="195" t="s">
        <v>152</v>
      </c>
      <c r="E493" s="196" t="s">
        <v>1581</v>
      </c>
      <c r="F493" s="197" t="s">
        <v>1582</v>
      </c>
      <c r="G493" s="198" t="s">
        <v>166</v>
      </c>
      <c r="H493" s="199">
        <v>110</v>
      </c>
      <c r="I493" s="200"/>
      <c r="J493" s="201">
        <f>ROUND(I493*H493,2)</f>
        <v>0</v>
      </c>
      <c r="K493" s="197" t="s">
        <v>1583</v>
      </c>
      <c r="L493" s="42"/>
      <c r="M493" s="202" t="s">
        <v>19</v>
      </c>
      <c r="N493" s="203" t="s">
        <v>46</v>
      </c>
      <c r="O493" s="82"/>
      <c r="P493" s="204">
        <f>O493*H493</f>
        <v>0</v>
      </c>
      <c r="Q493" s="204">
        <v>0</v>
      </c>
      <c r="R493" s="204">
        <f>Q493*H493</f>
        <v>0</v>
      </c>
      <c r="S493" s="204">
        <v>0</v>
      </c>
      <c r="T493" s="20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6" t="s">
        <v>217</v>
      </c>
      <c r="AT493" s="206" t="s">
        <v>152</v>
      </c>
      <c r="AU493" s="206" t="s">
        <v>158</v>
      </c>
      <c r="AY493" s="15" t="s">
        <v>150</v>
      </c>
      <c r="BE493" s="207">
        <f>IF(N493="základní",J493,0)</f>
        <v>0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5" t="s">
        <v>80</v>
      </c>
      <c r="BK493" s="207">
        <f>ROUND(I493*H493,2)</f>
        <v>0</v>
      </c>
      <c r="BL493" s="15" t="s">
        <v>217</v>
      </c>
      <c r="BM493" s="206" t="s">
        <v>1584</v>
      </c>
    </row>
    <row r="494" s="2" customFormat="1" ht="14.4" customHeight="1">
      <c r="A494" s="36"/>
      <c r="B494" s="37"/>
      <c r="C494" s="208" t="s">
        <v>1585</v>
      </c>
      <c r="D494" s="208" t="s">
        <v>324</v>
      </c>
      <c r="E494" s="209" t="s">
        <v>1586</v>
      </c>
      <c r="F494" s="210" t="s">
        <v>1587</v>
      </c>
      <c r="G494" s="211" t="s">
        <v>166</v>
      </c>
      <c r="H494" s="212">
        <v>40</v>
      </c>
      <c r="I494" s="213"/>
      <c r="J494" s="214">
        <f>ROUND(I494*H494,2)</f>
        <v>0</v>
      </c>
      <c r="K494" s="210" t="s">
        <v>19</v>
      </c>
      <c r="L494" s="215"/>
      <c r="M494" s="216" t="s">
        <v>19</v>
      </c>
      <c r="N494" s="217" t="s">
        <v>46</v>
      </c>
      <c r="O494" s="82"/>
      <c r="P494" s="204">
        <f>O494*H494</f>
        <v>0</v>
      </c>
      <c r="Q494" s="204">
        <v>0</v>
      </c>
      <c r="R494" s="204">
        <f>Q494*H494</f>
        <v>0</v>
      </c>
      <c r="S494" s="204">
        <v>0</v>
      </c>
      <c r="T494" s="20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6" t="s">
        <v>282</v>
      </c>
      <c r="AT494" s="206" t="s">
        <v>324</v>
      </c>
      <c r="AU494" s="206" t="s">
        <v>158</v>
      </c>
      <c r="AY494" s="15" t="s">
        <v>150</v>
      </c>
      <c r="BE494" s="207">
        <f>IF(N494="základní",J494,0)</f>
        <v>0</v>
      </c>
      <c r="BF494" s="207">
        <f>IF(N494="snížená",J494,0)</f>
        <v>0</v>
      </c>
      <c r="BG494" s="207">
        <f>IF(N494="zákl. přenesená",J494,0)</f>
        <v>0</v>
      </c>
      <c r="BH494" s="207">
        <f>IF(N494="sníž. přenesená",J494,0)</f>
        <v>0</v>
      </c>
      <c r="BI494" s="207">
        <f>IF(N494="nulová",J494,0)</f>
        <v>0</v>
      </c>
      <c r="BJ494" s="15" t="s">
        <v>80</v>
      </c>
      <c r="BK494" s="207">
        <f>ROUND(I494*H494,2)</f>
        <v>0</v>
      </c>
      <c r="BL494" s="15" t="s">
        <v>217</v>
      </c>
      <c r="BM494" s="206" t="s">
        <v>1588</v>
      </c>
    </row>
    <row r="495" s="2" customFormat="1" ht="14.4" customHeight="1">
      <c r="A495" s="36"/>
      <c r="B495" s="37"/>
      <c r="C495" s="208" t="s">
        <v>1589</v>
      </c>
      <c r="D495" s="208" t="s">
        <v>324</v>
      </c>
      <c r="E495" s="209" t="s">
        <v>1590</v>
      </c>
      <c r="F495" s="210" t="s">
        <v>1591</v>
      </c>
      <c r="G495" s="211" t="s">
        <v>166</v>
      </c>
      <c r="H495" s="212">
        <v>70</v>
      </c>
      <c r="I495" s="213"/>
      <c r="J495" s="214">
        <f>ROUND(I495*H495,2)</f>
        <v>0</v>
      </c>
      <c r="K495" s="210" t="s">
        <v>19</v>
      </c>
      <c r="L495" s="215"/>
      <c r="M495" s="216" t="s">
        <v>19</v>
      </c>
      <c r="N495" s="217" t="s">
        <v>46</v>
      </c>
      <c r="O495" s="82"/>
      <c r="P495" s="204">
        <f>O495*H495</f>
        <v>0</v>
      </c>
      <c r="Q495" s="204">
        <v>0</v>
      </c>
      <c r="R495" s="204">
        <f>Q495*H495</f>
        <v>0</v>
      </c>
      <c r="S495" s="204">
        <v>0</v>
      </c>
      <c r="T495" s="20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6" t="s">
        <v>282</v>
      </c>
      <c r="AT495" s="206" t="s">
        <v>324</v>
      </c>
      <c r="AU495" s="206" t="s">
        <v>158</v>
      </c>
      <c r="AY495" s="15" t="s">
        <v>150</v>
      </c>
      <c r="BE495" s="207">
        <f>IF(N495="základní",J495,0)</f>
        <v>0</v>
      </c>
      <c r="BF495" s="207">
        <f>IF(N495="snížená",J495,0)</f>
        <v>0</v>
      </c>
      <c r="BG495" s="207">
        <f>IF(N495="zákl. přenesená",J495,0)</f>
        <v>0</v>
      </c>
      <c r="BH495" s="207">
        <f>IF(N495="sníž. přenesená",J495,0)</f>
        <v>0</v>
      </c>
      <c r="BI495" s="207">
        <f>IF(N495="nulová",J495,0)</f>
        <v>0</v>
      </c>
      <c r="BJ495" s="15" t="s">
        <v>80</v>
      </c>
      <c r="BK495" s="207">
        <f>ROUND(I495*H495,2)</f>
        <v>0</v>
      </c>
      <c r="BL495" s="15" t="s">
        <v>217</v>
      </c>
      <c r="BM495" s="206" t="s">
        <v>1592</v>
      </c>
    </row>
    <row r="496" s="2" customFormat="1" ht="24.15" customHeight="1">
      <c r="A496" s="36"/>
      <c r="B496" s="37"/>
      <c r="C496" s="195" t="s">
        <v>1593</v>
      </c>
      <c r="D496" s="195" t="s">
        <v>152</v>
      </c>
      <c r="E496" s="196" t="s">
        <v>1594</v>
      </c>
      <c r="F496" s="197" t="s">
        <v>1595</v>
      </c>
      <c r="G496" s="198" t="s">
        <v>170</v>
      </c>
      <c r="H496" s="199">
        <v>104</v>
      </c>
      <c r="I496" s="200"/>
      <c r="J496" s="201">
        <f>ROUND(I496*H496,2)</f>
        <v>0</v>
      </c>
      <c r="K496" s="197" t="s">
        <v>156</v>
      </c>
      <c r="L496" s="42"/>
      <c r="M496" s="202" t="s">
        <v>19</v>
      </c>
      <c r="N496" s="203" t="s">
        <v>46</v>
      </c>
      <c r="O496" s="82"/>
      <c r="P496" s="204">
        <f>O496*H496</f>
        <v>0</v>
      </c>
      <c r="Q496" s="204">
        <v>0</v>
      </c>
      <c r="R496" s="204">
        <f>Q496*H496</f>
        <v>0</v>
      </c>
      <c r="S496" s="204">
        <v>0</v>
      </c>
      <c r="T496" s="20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6" t="s">
        <v>217</v>
      </c>
      <c r="AT496" s="206" t="s">
        <v>152</v>
      </c>
      <c r="AU496" s="206" t="s">
        <v>158</v>
      </c>
      <c r="AY496" s="15" t="s">
        <v>150</v>
      </c>
      <c r="BE496" s="207">
        <f>IF(N496="základní",J496,0)</f>
        <v>0</v>
      </c>
      <c r="BF496" s="207">
        <f>IF(N496="snížená",J496,0)</f>
        <v>0</v>
      </c>
      <c r="BG496" s="207">
        <f>IF(N496="zákl. přenesená",J496,0)</f>
        <v>0</v>
      </c>
      <c r="BH496" s="207">
        <f>IF(N496="sníž. přenesená",J496,0)</f>
        <v>0</v>
      </c>
      <c r="BI496" s="207">
        <f>IF(N496="nulová",J496,0)</f>
        <v>0</v>
      </c>
      <c r="BJ496" s="15" t="s">
        <v>80</v>
      </c>
      <c r="BK496" s="207">
        <f>ROUND(I496*H496,2)</f>
        <v>0</v>
      </c>
      <c r="BL496" s="15" t="s">
        <v>217</v>
      </c>
      <c r="BM496" s="206" t="s">
        <v>1596</v>
      </c>
    </row>
    <row r="497" s="2" customFormat="1" ht="14.4" customHeight="1">
      <c r="A497" s="36"/>
      <c r="B497" s="37"/>
      <c r="C497" s="208" t="s">
        <v>1597</v>
      </c>
      <c r="D497" s="208" t="s">
        <v>324</v>
      </c>
      <c r="E497" s="209" t="s">
        <v>1598</v>
      </c>
      <c r="F497" s="210" t="s">
        <v>1599</v>
      </c>
      <c r="G497" s="211" t="s">
        <v>170</v>
      </c>
      <c r="H497" s="212">
        <v>58</v>
      </c>
      <c r="I497" s="213"/>
      <c r="J497" s="214">
        <f>ROUND(I497*H497,2)</f>
        <v>0</v>
      </c>
      <c r="K497" s="210" t="s">
        <v>156</v>
      </c>
      <c r="L497" s="215"/>
      <c r="M497" s="216" t="s">
        <v>19</v>
      </c>
      <c r="N497" s="217" t="s">
        <v>46</v>
      </c>
      <c r="O497" s="82"/>
      <c r="P497" s="204">
        <f>O497*H497</f>
        <v>0</v>
      </c>
      <c r="Q497" s="204">
        <v>8.0000000000000007E-05</v>
      </c>
      <c r="R497" s="204">
        <f>Q497*H497</f>
        <v>0.00464</v>
      </c>
      <c r="S497" s="204">
        <v>0</v>
      </c>
      <c r="T497" s="20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6" t="s">
        <v>282</v>
      </c>
      <c r="AT497" s="206" t="s">
        <v>324</v>
      </c>
      <c r="AU497" s="206" t="s">
        <v>158</v>
      </c>
      <c r="AY497" s="15" t="s">
        <v>150</v>
      </c>
      <c r="BE497" s="207">
        <f>IF(N497="základní",J497,0)</f>
        <v>0</v>
      </c>
      <c r="BF497" s="207">
        <f>IF(N497="snížená",J497,0)</f>
        <v>0</v>
      </c>
      <c r="BG497" s="207">
        <f>IF(N497="zákl. přenesená",J497,0)</f>
        <v>0</v>
      </c>
      <c r="BH497" s="207">
        <f>IF(N497="sníž. přenesená",J497,0)</f>
        <v>0</v>
      </c>
      <c r="BI497" s="207">
        <f>IF(N497="nulová",J497,0)</f>
        <v>0</v>
      </c>
      <c r="BJ497" s="15" t="s">
        <v>80</v>
      </c>
      <c r="BK497" s="207">
        <f>ROUND(I497*H497,2)</f>
        <v>0</v>
      </c>
      <c r="BL497" s="15" t="s">
        <v>217</v>
      </c>
      <c r="BM497" s="206" t="s">
        <v>1600</v>
      </c>
    </row>
    <row r="498" s="2" customFormat="1" ht="14.4" customHeight="1">
      <c r="A498" s="36"/>
      <c r="B498" s="37"/>
      <c r="C498" s="208" t="s">
        <v>1601</v>
      </c>
      <c r="D498" s="208" t="s">
        <v>324</v>
      </c>
      <c r="E498" s="209" t="s">
        <v>1602</v>
      </c>
      <c r="F498" s="210" t="s">
        <v>1603</v>
      </c>
      <c r="G498" s="211" t="s">
        <v>170</v>
      </c>
      <c r="H498" s="212">
        <v>46</v>
      </c>
      <c r="I498" s="213"/>
      <c r="J498" s="214">
        <f>ROUND(I498*H498,2)</f>
        <v>0</v>
      </c>
      <c r="K498" s="210" t="s">
        <v>156</v>
      </c>
      <c r="L498" s="215"/>
      <c r="M498" s="216" t="s">
        <v>19</v>
      </c>
      <c r="N498" s="217" t="s">
        <v>46</v>
      </c>
      <c r="O498" s="82"/>
      <c r="P498" s="204">
        <f>O498*H498</f>
        <v>0</v>
      </c>
      <c r="Q498" s="204">
        <v>0.00012</v>
      </c>
      <c r="R498" s="204">
        <f>Q498*H498</f>
        <v>0.0055199999999999997</v>
      </c>
      <c r="S498" s="204">
        <v>0</v>
      </c>
      <c r="T498" s="20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06" t="s">
        <v>282</v>
      </c>
      <c r="AT498" s="206" t="s">
        <v>324</v>
      </c>
      <c r="AU498" s="206" t="s">
        <v>158</v>
      </c>
      <c r="AY498" s="15" t="s">
        <v>150</v>
      </c>
      <c r="BE498" s="207">
        <f>IF(N498="základní",J498,0)</f>
        <v>0</v>
      </c>
      <c r="BF498" s="207">
        <f>IF(N498="snížená",J498,0)</f>
        <v>0</v>
      </c>
      <c r="BG498" s="207">
        <f>IF(N498="zákl. přenesená",J498,0)</f>
        <v>0</v>
      </c>
      <c r="BH498" s="207">
        <f>IF(N498="sníž. přenesená",J498,0)</f>
        <v>0</v>
      </c>
      <c r="BI498" s="207">
        <f>IF(N498="nulová",J498,0)</f>
        <v>0</v>
      </c>
      <c r="BJ498" s="15" t="s">
        <v>80</v>
      </c>
      <c r="BK498" s="207">
        <f>ROUND(I498*H498,2)</f>
        <v>0</v>
      </c>
      <c r="BL498" s="15" t="s">
        <v>217</v>
      </c>
      <c r="BM498" s="206" t="s">
        <v>1604</v>
      </c>
    </row>
    <row r="499" s="2" customFormat="1" ht="24.15" customHeight="1">
      <c r="A499" s="36"/>
      <c r="B499" s="37"/>
      <c r="C499" s="195" t="s">
        <v>1605</v>
      </c>
      <c r="D499" s="195" t="s">
        <v>152</v>
      </c>
      <c r="E499" s="196" t="s">
        <v>1606</v>
      </c>
      <c r="F499" s="197" t="s">
        <v>1607</v>
      </c>
      <c r="G499" s="198" t="s">
        <v>170</v>
      </c>
      <c r="H499" s="199">
        <v>172</v>
      </c>
      <c r="I499" s="200"/>
      <c r="J499" s="201">
        <f>ROUND(I499*H499,2)</f>
        <v>0</v>
      </c>
      <c r="K499" s="197" t="s">
        <v>156</v>
      </c>
      <c r="L499" s="42"/>
      <c r="M499" s="202" t="s">
        <v>19</v>
      </c>
      <c r="N499" s="203" t="s">
        <v>46</v>
      </c>
      <c r="O499" s="82"/>
      <c r="P499" s="204">
        <f>O499*H499</f>
        <v>0</v>
      </c>
      <c r="Q499" s="204">
        <v>0</v>
      </c>
      <c r="R499" s="204">
        <f>Q499*H499</f>
        <v>0</v>
      </c>
      <c r="S499" s="204">
        <v>0</v>
      </c>
      <c r="T499" s="205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6" t="s">
        <v>217</v>
      </c>
      <c r="AT499" s="206" t="s">
        <v>152</v>
      </c>
      <c r="AU499" s="206" t="s">
        <v>158</v>
      </c>
      <c r="AY499" s="15" t="s">
        <v>150</v>
      </c>
      <c r="BE499" s="207">
        <f>IF(N499="základní",J499,0)</f>
        <v>0</v>
      </c>
      <c r="BF499" s="207">
        <f>IF(N499="snížená",J499,0)</f>
        <v>0</v>
      </c>
      <c r="BG499" s="207">
        <f>IF(N499="zákl. přenesená",J499,0)</f>
        <v>0</v>
      </c>
      <c r="BH499" s="207">
        <f>IF(N499="sníž. přenesená",J499,0)</f>
        <v>0</v>
      </c>
      <c r="BI499" s="207">
        <f>IF(N499="nulová",J499,0)</f>
        <v>0</v>
      </c>
      <c r="BJ499" s="15" t="s">
        <v>80</v>
      </c>
      <c r="BK499" s="207">
        <f>ROUND(I499*H499,2)</f>
        <v>0</v>
      </c>
      <c r="BL499" s="15" t="s">
        <v>217</v>
      </c>
      <c r="BM499" s="206" t="s">
        <v>1608</v>
      </c>
    </row>
    <row r="500" s="2" customFormat="1" ht="14.4" customHeight="1">
      <c r="A500" s="36"/>
      <c r="B500" s="37"/>
      <c r="C500" s="208" t="s">
        <v>1609</v>
      </c>
      <c r="D500" s="208" t="s">
        <v>324</v>
      </c>
      <c r="E500" s="209" t="s">
        <v>1610</v>
      </c>
      <c r="F500" s="210" t="s">
        <v>1611</v>
      </c>
      <c r="G500" s="211" t="s">
        <v>170</v>
      </c>
      <c r="H500" s="212">
        <v>172</v>
      </c>
      <c r="I500" s="213"/>
      <c r="J500" s="214">
        <f>ROUND(I500*H500,2)</f>
        <v>0</v>
      </c>
      <c r="K500" s="210" t="s">
        <v>156</v>
      </c>
      <c r="L500" s="215"/>
      <c r="M500" s="216" t="s">
        <v>19</v>
      </c>
      <c r="N500" s="217" t="s">
        <v>46</v>
      </c>
      <c r="O500" s="82"/>
      <c r="P500" s="204">
        <f>O500*H500</f>
        <v>0</v>
      </c>
      <c r="Q500" s="204">
        <v>0.00010000000000000001</v>
      </c>
      <c r="R500" s="204">
        <f>Q500*H500</f>
        <v>0.0172</v>
      </c>
      <c r="S500" s="204">
        <v>0</v>
      </c>
      <c r="T500" s="20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06" t="s">
        <v>282</v>
      </c>
      <c r="AT500" s="206" t="s">
        <v>324</v>
      </c>
      <c r="AU500" s="206" t="s">
        <v>158</v>
      </c>
      <c r="AY500" s="15" t="s">
        <v>150</v>
      </c>
      <c r="BE500" s="207">
        <f>IF(N500="základní",J500,0)</f>
        <v>0</v>
      </c>
      <c r="BF500" s="207">
        <f>IF(N500="snížená",J500,0)</f>
        <v>0</v>
      </c>
      <c r="BG500" s="207">
        <f>IF(N500="zákl. přenesená",J500,0)</f>
        <v>0</v>
      </c>
      <c r="BH500" s="207">
        <f>IF(N500="sníž. přenesená",J500,0)</f>
        <v>0</v>
      </c>
      <c r="BI500" s="207">
        <f>IF(N500="nulová",J500,0)</f>
        <v>0</v>
      </c>
      <c r="BJ500" s="15" t="s">
        <v>80</v>
      </c>
      <c r="BK500" s="207">
        <f>ROUND(I500*H500,2)</f>
        <v>0</v>
      </c>
      <c r="BL500" s="15" t="s">
        <v>217</v>
      </c>
      <c r="BM500" s="206" t="s">
        <v>1612</v>
      </c>
    </row>
    <row r="501" s="2" customFormat="1" ht="24.15" customHeight="1">
      <c r="A501" s="36"/>
      <c r="B501" s="37"/>
      <c r="C501" s="195" t="s">
        <v>1613</v>
      </c>
      <c r="D501" s="195" t="s">
        <v>152</v>
      </c>
      <c r="E501" s="196" t="s">
        <v>1614</v>
      </c>
      <c r="F501" s="197" t="s">
        <v>1615</v>
      </c>
      <c r="G501" s="198" t="s">
        <v>170</v>
      </c>
      <c r="H501" s="199">
        <v>598</v>
      </c>
      <c r="I501" s="200"/>
      <c r="J501" s="201">
        <f>ROUND(I501*H501,2)</f>
        <v>0</v>
      </c>
      <c r="K501" s="197" t="s">
        <v>156</v>
      </c>
      <c r="L501" s="42"/>
      <c r="M501" s="202" t="s">
        <v>19</v>
      </c>
      <c r="N501" s="203" t="s">
        <v>46</v>
      </c>
      <c r="O501" s="82"/>
      <c r="P501" s="204">
        <f>O501*H501</f>
        <v>0</v>
      </c>
      <c r="Q501" s="204">
        <v>0</v>
      </c>
      <c r="R501" s="204">
        <f>Q501*H501</f>
        <v>0</v>
      </c>
      <c r="S501" s="204">
        <v>0</v>
      </c>
      <c r="T501" s="20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06" t="s">
        <v>217</v>
      </c>
      <c r="AT501" s="206" t="s">
        <v>152</v>
      </c>
      <c r="AU501" s="206" t="s">
        <v>158</v>
      </c>
      <c r="AY501" s="15" t="s">
        <v>150</v>
      </c>
      <c r="BE501" s="207">
        <f>IF(N501="základní",J501,0)</f>
        <v>0</v>
      </c>
      <c r="BF501" s="207">
        <f>IF(N501="snížená",J501,0)</f>
        <v>0</v>
      </c>
      <c r="BG501" s="207">
        <f>IF(N501="zákl. přenesená",J501,0)</f>
        <v>0</v>
      </c>
      <c r="BH501" s="207">
        <f>IF(N501="sníž. přenesená",J501,0)</f>
        <v>0</v>
      </c>
      <c r="BI501" s="207">
        <f>IF(N501="nulová",J501,0)</f>
        <v>0</v>
      </c>
      <c r="BJ501" s="15" t="s">
        <v>80</v>
      </c>
      <c r="BK501" s="207">
        <f>ROUND(I501*H501,2)</f>
        <v>0</v>
      </c>
      <c r="BL501" s="15" t="s">
        <v>217</v>
      </c>
      <c r="BM501" s="206" t="s">
        <v>1616</v>
      </c>
    </row>
    <row r="502" s="2" customFormat="1" ht="14.4" customHeight="1">
      <c r="A502" s="36"/>
      <c r="B502" s="37"/>
      <c r="C502" s="208" t="s">
        <v>1617</v>
      </c>
      <c r="D502" s="208" t="s">
        <v>324</v>
      </c>
      <c r="E502" s="209" t="s">
        <v>1618</v>
      </c>
      <c r="F502" s="210" t="s">
        <v>1619</v>
      </c>
      <c r="G502" s="211" t="s">
        <v>170</v>
      </c>
      <c r="H502" s="212">
        <v>598</v>
      </c>
      <c r="I502" s="213"/>
      <c r="J502" s="214">
        <f>ROUND(I502*H502,2)</f>
        <v>0</v>
      </c>
      <c r="K502" s="210" t="s">
        <v>156</v>
      </c>
      <c r="L502" s="215"/>
      <c r="M502" s="216" t="s">
        <v>19</v>
      </c>
      <c r="N502" s="217" t="s">
        <v>46</v>
      </c>
      <c r="O502" s="82"/>
      <c r="P502" s="204">
        <f>O502*H502</f>
        <v>0</v>
      </c>
      <c r="Q502" s="204">
        <v>0.00012</v>
      </c>
      <c r="R502" s="204">
        <f>Q502*H502</f>
        <v>0.071760000000000004</v>
      </c>
      <c r="S502" s="204">
        <v>0</v>
      </c>
      <c r="T502" s="20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6" t="s">
        <v>282</v>
      </c>
      <c r="AT502" s="206" t="s">
        <v>324</v>
      </c>
      <c r="AU502" s="206" t="s">
        <v>158</v>
      </c>
      <c r="AY502" s="15" t="s">
        <v>150</v>
      </c>
      <c r="BE502" s="207">
        <f>IF(N502="základní",J502,0)</f>
        <v>0</v>
      </c>
      <c r="BF502" s="207">
        <f>IF(N502="snížená",J502,0)</f>
        <v>0</v>
      </c>
      <c r="BG502" s="207">
        <f>IF(N502="zákl. přenesená",J502,0)</f>
        <v>0</v>
      </c>
      <c r="BH502" s="207">
        <f>IF(N502="sníž. přenesená",J502,0)</f>
        <v>0</v>
      </c>
      <c r="BI502" s="207">
        <f>IF(N502="nulová",J502,0)</f>
        <v>0</v>
      </c>
      <c r="BJ502" s="15" t="s">
        <v>80</v>
      </c>
      <c r="BK502" s="207">
        <f>ROUND(I502*H502,2)</f>
        <v>0</v>
      </c>
      <c r="BL502" s="15" t="s">
        <v>217</v>
      </c>
      <c r="BM502" s="206" t="s">
        <v>1620</v>
      </c>
    </row>
    <row r="503" s="2" customFormat="1" ht="24.15" customHeight="1">
      <c r="A503" s="36"/>
      <c r="B503" s="37"/>
      <c r="C503" s="195" t="s">
        <v>1621</v>
      </c>
      <c r="D503" s="195" t="s">
        <v>152</v>
      </c>
      <c r="E503" s="196" t="s">
        <v>1622</v>
      </c>
      <c r="F503" s="197" t="s">
        <v>1623</v>
      </c>
      <c r="G503" s="198" t="s">
        <v>170</v>
      </c>
      <c r="H503" s="199">
        <v>393</v>
      </c>
      <c r="I503" s="200"/>
      <c r="J503" s="201">
        <f>ROUND(I503*H503,2)</f>
        <v>0</v>
      </c>
      <c r="K503" s="197" t="s">
        <v>156</v>
      </c>
      <c r="L503" s="42"/>
      <c r="M503" s="202" t="s">
        <v>19</v>
      </c>
      <c r="N503" s="203" t="s">
        <v>46</v>
      </c>
      <c r="O503" s="82"/>
      <c r="P503" s="204">
        <f>O503*H503</f>
        <v>0</v>
      </c>
      <c r="Q503" s="204">
        <v>0</v>
      </c>
      <c r="R503" s="204">
        <f>Q503*H503</f>
        <v>0</v>
      </c>
      <c r="S503" s="204">
        <v>0</v>
      </c>
      <c r="T503" s="20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6" t="s">
        <v>217</v>
      </c>
      <c r="AT503" s="206" t="s">
        <v>152</v>
      </c>
      <c r="AU503" s="206" t="s">
        <v>158</v>
      </c>
      <c r="AY503" s="15" t="s">
        <v>150</v>
      </c>
      <c r="BE503" s="207">
        <f>IF(N503="základní",J503,0)</f>
        <v>0</v>
      </c>
      <c r="BF503" s="207">
        <f>IF(N503="snížená",J503,0)</f>
        <v>0</v>
      </c>
      <c r="BG503" s="207">
        <f>IF(N503="zákl. přenesená",J503,0)</f>
        <v>0</v>
      </c>
      <c r="BH503" s="207">
        <f>IF(N503="sníž. přenesená",J503,0)</f>
        <v>0</v>
      </c>
      <c r="BI503" s="207">
        <f>IF(N503="nulová",J503,0)</f>
        <v>0</v>
      </c>
      <c r="BJ503" s="15" t="s">
        <v>80</v>
      </c>
      <c r="BK503" s="207">
        <f>ROUND(I503*H503,2)</f>
        <v>0</v>
      </c>
      <c r="BL503" s="15" t="s">
        <v>217</v>
      </c>
      <c r="BM503" s="206" t="s">
        <v>1624</v>
      </c>
    </row>
    <row r="504" s="2" customFormat="1" ht="14.4" customHeight="1">
      <c r="A504" s="36"/>
      <c r="B504" s="37"/>
      <c r="C504" s="208" t="s">
        <v>1625</v>
      </c>
      <c r="D504" s="208" t="s">
        <v>324</v>
      </c>
      <c r="E504" s="209" t="s">
        <v>1626</v>
      </c>
      <c r="F504" s="210" t="s">
        <v>1627</v>
      </c>
      <c r="G504" s="211" t="s">
        <v>170</v>
      </c>
      <c r="H504" s="212">
        <v>393</v>
      </c>
      <c r="I504" s="213"/>
      <c r="J504" s="214">
        <f>ROUND(I504*H504,2)</f>
        <v>0</v>
      </c>
      <c r="K504" s="210" t="s">
        <v>156</v>
      </c>
      <c r="L504" s="215"/>
      <c r="M504" s="216" t="s">
        <v>19</v>
      </c>
      <c r="N504" s="217" t="s">
        <v>46</v>
      </c>
      <c r="O504" s="82"/>
      <c r="P504" s="204">
        <f>O504*H504</f>
        <v>0</v>
      </c>
      <c r="Q504" s="204">
        <v>0.00017000000000000001</v>
      </c>
      <c r="R504" s="204">
        <f>Q504*H504</f>
        <v>0.066810000000000008</v>
      </c>
      <c r="S504" s="204">
        <v>0</v>
      </c>
      <c r="T504" s="20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06" t="s">
        <v>282</v>
      </c>
      <c r="AT504" s="206" t="s">
        <v>324</v>
      </c>
      <c r="AU504" s="206" t="s">
        <v>158</v>
      </c>
      <c r="AY504" s="15" t="s">
        <v>150</v>
      </c>
      <c r="BE504" s="207">
        <f>IF(N504="základní",J504,0)</f>
        <v>0</v>
      </c>
      <c r="BF504" s="207">
        <f>IF(N504="snížená",J504,0)</f>
        <v>0</v>
      </c>
      <c r="BG504" s="207">
        <f>IF(N504="zákl. přenesená",J504,0)</f>
        <v>0</v>
      </c>
      <c r="BH504" s="207">
        <f>IF(N504="sníž. přenesená",J504,0)</f>
        <v>0</v>
      </c>
      <c r="BI504" s="207">
        <f>IF(N504="nulová",J504,0)</f>
        <v>0</v>
      </c>
      <c r="BJ504" s="15" t="s">
        <v>80</v>
      </c>
      <c r="BK504" s="207">
        <f>ROUND(I504*H504,2)</f>
        <v>0</v>
      </c>
      <c r="BL504" s="15" t="s">
        <v>217</v>
      </c>
      <c r="BM504" s="206" t="s">
        <v>1628</v>
      </c>
    </row>
    <row r="505" s="2" customFormat="1" ht="24.15" customHeight="1">
      <c r="A505" s="36"/>
      <c r="B505" s="37"/>
      <c r="C505" s="195" t="s">
        <v>1629</v>
      </c>
      <c r="D505" s="195" t="s">
        <v>152</v>
      </c>
      <c r="E505" s="196" t="s">
        <v>1630</v>
      </c>
      <c r="F505" s="197" t="s">
        <v>1631</v>
      </c>
      <c r="G505" s="198" t="s">
        <v>170</v>
      </c>
      <c r="H505" s="199">
        <v>112</v>
      </c>
      <c r="I505" s="200"/>
      <c r="J505" s="201">
        <f>ROUND(I505*H505,2)</f>
        <v>0</v>
      </c>
      <c r="K505" s="197" t="s">
        <v>156</v>
      </c>
      <c r="L505" s="42"/>
      <c r="M505" s="202" t="s">
        <v>19</v>
      </c>
      <c r="N505" s="203" t="s">
        <v>46</v>
      </c>
      <c r="O505" s="82"/>
      <c r="P505" s="204">
        <f>O505*H505</f>
        <v>0</v>
      </c>
      <c r="Q505" s="204">
        <v>0</v>
      </c>
      <c r="R505" s="204">
        <f>Q505*H505</f>
        <v>0</v>
      </c>
      <c r="S505" s="204">
        <v>0</v>
      </c>
      <c r="T505" s="20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6" t="s">
        <v>217</v>
      </c>
      <c r="AT505" s="206" t="s">
        <v>152</v>
      </c>
      <c r="AU505" s="206" t="s">
        <v>158</v>
      </c>
      <c r="AY505" s="15" t="s">
        <v>150</v>
      </c>
      <c r="BE505" s="207">
        <f>IF(N505="základní",J505,0)</f>
        <v>0</v>
      </c>
      <c r="BF505" s="207">
        <f>IF(N505="snížená",J505,0)</f>
        <v>0</v>
      </c>
      <c r="BG505" s="207">
        <f>IF(N505="zákl. přenesená",J505,0)</f>
        <v>0</v>
      </c>
      <c r="BH505" s="207">
        <f>IF(N505="sníž. přenesená",J505,0)</f>
        <v>0</v>
      </c>
      <c r="BI505" s="207">
        <f>IF(N505="nulová",J505,0)</f>
        <v>0</v>
      </c>
      <c r="BJ505" s="15" t="s">
        <v>80</v>
      </c>
      <c r="BK505" s="207">
        <f>ROUND(I505*H505,2)</f>
        <v>0</v>
      </c>
      <c r="BL505" s="15" t="s">
        <v>217</v>
      </c>
      <c r="BM505" s="206" t="s">
        <v>1632</v>
      </c>
    </row>
    <row r="506" s="2" customFormat="1" ht="14.4" customHeight="1">
      <c r="A506" s="36"/>
      <c r="B506" s="37"/>
      <c r="C506" s="208" t="s">
        <v>1633</v>
      </c>
      <c r="D506" s="208" t="s">
        <v>324</v>
      </c>
      <c r="E506" s="209" t="s">
        <v>1634</v>
      </c>
      <c r="F506" s="210" t="s">
        <v>1635</v>
      </c>
      <c r="G506" s="211" t="s">
        <v>170</v>
      </c>
      <c r="H506" s="212">
        <v>112</v>
      </c>
      <c r="I506" s="213"/>
      <c r="J506" s="214">
        <f>ROUND(I506*H506,2)</f>
        <v>0</v>
      </c>
      <c r="K506" s="210" t="s">
        <v>156</v>
      </c>
      <c r="L506" s="215"/>
      <c r="M506" s="216" t="s">
        <v>19</v>
      </c>
      <c r="N506" s="217" t="s">
        <v>46</v>
      </c>
      <c r="O506" s="82"/>
      <c r="P506" s="204">
        <f>O506*H506</f>
        <v>0</v>
      </c>
      <c r="Q506" s="204">
        <v>0.00063000000000000003</v>
      </c>
      <c r="R506" s="204">
        <f>Q506*H506</f>
        <v>0.070559999999999998</v>
      </c>
      <c r="S506" s="204">
        <v>0</v>
      </c>
      <c r="T506" s="20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06" t="s">
        <v>282</v>
      </c>
      <c r="AT506" s="206" t="s">
        <v>324</v>
      </c>
      <c r="AU506" s="206" t="s">
        <v>158</v>
      </c>
      <c r="AY506" s="15" t="s">
        <v>150</v>
      </c>
      <c r="BE506" s="207">
        <f>IF(N506="základní",J506,0)</f>
        <v>0</v>
      </c>
      <c r="BF506" s="207">
        <f>IF(N506="snížená",J506,0)</f>
        <v>0</v>
      </c>
      <c r="BG506" s="207">
        <f>IF(N506="zákl. přenesená",J506,0)</f>
        <v>0</v>
      </c>
      <c r="BH506" s="207">
        <f>IF(N506="sníž. přenesená",J506,0)</f>
        <v>0</v>
      </c>
      <c r="BI506" s="207">
        <f>IF(N506="nulová",J506,0)</f>
        <v>0</v>
      </c>
      <c r="BJ506" s="15" t="s">
        <v>80</v>
      </c>
      <c r="BK506" s="207">
        <f>ROUND(I506*H506,2)</f>
        <v>0</v>
      </c>
      <c r="BL506" s="15" t="s">
        <v>217</v>
      </c>
      <c r="BM506" s="206" t="s">
        <v>1636</v>
      </c>
    </row>
    <row r="507" s="2" customFormat="1" ht="24.15" customHeight="1">
      <c r="A507" s="36"/>
      <c r="B507" s="37"/>
      <c r="C507" s="195" t="s">
        <v>1637</v>
      </c>
      <c r="D507" s="195" t="s">
        <v>152</v>
      </c>
      <c r="E507" s="196" t="s">
        <v>1638</v>
      </c>
      <c r="F507" s="197" t="s">
        <v>1639</v>
      </c>
      <c r="G507" s="198" t="s">
        <v>170</v>
      </c>
      <c r="H507" s="199">
        <v>18</v>
      </c>
      <c r="I507" s="200"/>
      <c r="J507" s="201">
        <f>ROUND(I507*H507,2)</f>
        <v>0</v>
      </c>
      <c r="K507" s="197" t="s">
        <v>156</v>
      </c>
      <c r="L507" s="42"/>
      <c r="M507" s="202" t="s">
        <v>19</v>
      </c>
      <c r="N507" s="203" t="s">
        <v>46</v>
      </c>
      <c r="O507" s="82"/>
      <c r="P507" s="204">
        <f>O507*H507</f>
        <v>0</v>
      </c>
      <c r="Q507" s="204">
        <v>0</v>
      </c>
      <c r="R507" s="204">
        <f>Q507*H507</f>
        <v>0</v>
      </c>
      <c r="S507" s="204">
        <v>0</v>
      </c>
      <c r="T507" s="20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6" t="s">
        <v>217</v>
      </c>
      <c r="AT507" s="206" t="s">
        <v>152</v>
      </c>
      <c r="AU507" s="206" t="s">
        <v>158</v>
      </c>
      <c r="AY507" s="15" t="s">
        <v>150</v>
      </c>
      <c r="BE507" s="207">
        <f>IF(N507="základní",J507,0)</f>
        <v>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5" t="s">
        <v>80</v>
      </c>
      <c r="BK507" s="207">
        <f>ROUND(I507*H507,2)</f>
        <v>0</v>
      </c>
      <c r="BL507" s="15" t="s">
        <v>217</v>
      </c>
      <c r="BM507" s="206" t="s">
        <v>1640</v>
      </c>
    </row>
    <row r="508" s="2" customFormat="1" ht="14.4" customHeight="1">
      <c r="A508" s="36"/>
      <c r="B508" s="37"/>
      <c r="C508" s="208" t="s">
        <v>1641</v>
      </c>
      <c r="D508" s="208" t="s">
        <v>324</v>
      </c>
      <c r="E508" s="209" t="s">
        <v>1642</v>
      </c>
      <c r="F508" s="210" t="s">
        <v>1643</v>
      </c>
      <c r="G508" s="211" t="s">
        <v>170</v>
      </c>
      <c r="H508" s="212">
        <v>18</v>
      </c>
      <c r="I508" s="213"/>
      <c r="J508" s="214">
        <f>ROUND(I508*H508,2)</f>
        <v>0</v>
      </c>
      <c r="K508" s="210" t="s">
        <v>156</v>
      </c>
      <c r="L508" s="215"/>
      <c r="M508" s="216" t="s">
        <v>19</v>
      </c>
      <c r="N508" s="217" t="s">
        <v>46</v>
      </c>
      <c r="O508" s="82"/>
      <c r="P508" s="204">
        <f>O508*H508</f>
        <v>0</v>
      </c>
      <c r="Q508" s="204">
        <v>0.00025000000000000001</v>
      </c>
      <c r="R508" s="204">
        <f>Q508*H508</f>
        <v>0.0045000000000000005</v>
      </c>
      <c r="S508" s="204">
        <v>0</v>
      </c>
      <c r="T508" s="20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06" t="s">
        <v>282</v>
      </c>
      <c r="AT508" s="206" t="s">
        <v>324</v>
      </c>
      <c r="AU508" s="206" t="s">
        <v>158</v>
      </c>
      <c r="AY508" s="15" t="s">
        <v>150</v>
      </c>
      <c r="BE508" s="207">
        <f>IF(N508="základní",J508,0)</f>
        <v>0</v>
      </c>
      <c r="BF508" s="207">
        <f>IF(N508="snížená",J508,0)</f>
        <v>0</v>
      </c>
      <c r="BG508" s="207">
        <f>IF(N508="zákl. přenesená",J508,0)</f>
        <v>0</v>
      </c>
      <c r="BH508" s="207">
        <f>IF(N508="sníž. přenesená",J508,0)</f>
        <v>0</v>
      </c>
      <c r="BI508" s="207">
        <f>IF(N508="nulová",J508,0)</f>
        <v>0</v>
      </c>
      <c r="BJ508" s="15" t="s">
        <v>80</v>
      </c>
      <c r="BK508" s="207">
        <f>ROUND(I508*H508,2)</f>
        <v>0</v>
      </c>
      <c r="BL508" s="15" t="s">
        <v>217</v>
      </c>
      <c r="BM508" s="206" t="s">
        <v>1644</v>
      </c>
    </row>
    <row r="509" s="2" customFormat="1" ht="24.15" customHeight="1">
      <c r="A509" s="36"/>
      <c r="B509" s="37"/>
      <c r="C509" s="195" t="s">
        <v>1645</v>
      </c>
      <c r="D509" s="195" t="s">
        <v>152</v>
      </c>
      <c r="E509" s="196" t="s">
        <v>1646</v>
      </c>
      <c r="F509" s="197" t="s">
        <v>1647</v>
      </c>
      <c r="G509" s="198" t="s">
        <v>170</v>
      </c>
      <c r="H509" s="199">
        <v>18</v>
      </c>
      <c r="I509" s="200"/>
      <c r="J509" s="201">
        <f>ROUND(I509*H509,2)</f>
        <v>0</v>
      </c>
      <c r="K509" s="197" t="s">
        <v>156</v>
      </c>
      <c r="L509" s="42"/>
      <c r="M509" s="202" t="s">
        <v>19</v>
      </c>
      <c r="N509" s="203" t="s">
        <v>46</v>
      </c>
      <c r="O509" s="82"/>
      <c r="P509" s="204">
        <f>O509*H509</f>
        <v>0</v>
      </c>
      <c r="Q509" s="204">
        <v>0</v>
      </c>
      <c r="R509" s="204">
        <f>Q509*H509</f>
        <v>0</v>
      </c>
      <c r="S509" s="204">
        <v>0</v>
      </c>
      <c r="T509" s="20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206" t="s">
        <v>217</v>
      </c>
      <c r="AT509" s="206" t="s">
        <v>152</v>
      </c>
      <c r="AU509" s="206" t="s">
        <v>158</v>
      </c>
      <c r="AY509" s="15" t="s">
        <v>150</v>
      </c>
      <c r="BE509" s="207">
        <f>IF(N509="základní",J509,0)</f>
        <v>0</v>
      </c>
      <c r="BF509" s="207">
        <f>IF(N509="snížená",J509,0)</f>
        <v>0</v>
      </c>
      <c r="BG509" s="207">
        <f>IF(N509="zákl. přenesená",J509,0)</f>
        <v>0</v>
      </c>
      <c r="BH509" s="207">
        <f>IF(N509="sníž. přenesená",J509,0)</f>
        <v>0</v>
      </c>
      <c r="BI509" s="207">
        <f>IF(N509="nulová",J509,0)</f>
        <v>0</v>
      </c>
      <c r="BJ509" s="15" t="s">
        <v>80</v>
      </c>
      <c r="BK509" s="207">
        <f>ROUND(I509*H509,2)</f>
        <v>0</v>
      </c>
      <c r="BL509" s="15" t="s">
        <v>217</v>
      </c>
      <c r="BM509" s="206" t="s">
        <v>1648</v>
      </c>
    </row>
    <row r="510" s="2" customFormat="1" ht="14.4" customHeight="1">
      <c r="A510" s="36"/>
      <c r="B510" s="37"/>
      <c r="C510" s="208" t="s">
        <v>1649</v>
      </c>
      <c r="D510" s="208" t="s">
        <v>324</v>
      </c>
      <c r="E510" s="209" t="s">
        <v>1650</v>
      </c>
      <c r="F510" s="210" t="s">
        <v>1651</v>
      </c>
      <c r="G510" s="211" t="s">
        <v>170</v>
      </c>
      <c r="H510" s="212">
        <v>18</v>
      </c>
      <c r="I510" s="213"/>
      <c r="J510" s="214">
        <f>ROUND(I510*H510,2)</f>
        <v>0</v>
      </c>
      <c r="K510" s="210" t="s">
        <v>156</v>
      </c>
      <c r="L510" s="215"/>
      <c r="M510" s="216" t="s">
        <v>19</v>
      </c>
      <c r="N510" s="217" t="s">
        <v>46</v>
      </c>
      <c r="O510" s="82"/>
      <c r="P510" s="204">
        <f>O510*H510</f>
        <v>0</v>
      </c>
      <c r="Q510" s="204">
        <v>0.00052999999999999998</v>
      </c>
      <c r="R510" s="204">
        <f>Q510*H510</f>
        <v>0.0095399999999999999</v>
      </c>
      <c r="S510" s="204">
        <v>0</v>
      </c>
      <c r="T510" s="20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06" t="s">
        <v>282</v>
      </c>
      <c r="AT510" s="206" t="s">
        <v>324</v>
      </c>
      <c r="AU510" s="206" t="s">
        <v>158</v>
      </c>
      <c r="AY510" s="15" t="s">
        <v>150</v>
      </c>
      <c r="BE510" s="207">
        <f>IF(N510="základní",J510,0)</f>
        <v>0</v>
      </c>
      <c r="BF510" s="207">
        <f>IF(N510="snížená",J510,0)</f>
        <v>0</v>
      </c>
      <c r="BG510" s="207">
        <f>IF(N510="zákl. přenesená",J510,0)</f>
        <v>0</v>
      </c>
      <c r="BH510" s="207">
        <f>IF(N510="sníž. přenesená",J510,0)</f>
        <v>0</v>
      </c>
      <c r="BI510" s="207">
        <f>IF(N510="nulová",J510,0)</f>
        <v>0</v>
      </c>
      <c r="BJ510" s="15" t="s">
        <v>80</v>
      </c>
      <c r="BK510" s="207">
        <f>ROUND(I510*H510,2)</f>
        <v>0</v>
      </c>
      <c r="BL510" s="15" t="s">
        <v>217</v>
      </c>
      <c r="BM510" s="206" t="s">
        <v>1652</v>
      </c>
    </row>
    <row r="511" s="2" customFormat="1" ht="24.15" customHeight="1">
      <c r="A511" s="36"/>
      <c r="B511" s="37"/>
      <c r="C511" s="195" t="s">
        <v>1653</v>
      </c>
      <c r="D511" s="195" t="s">
        <v>152</v>
      </c>
      <c r="E511" s="196" t="s">
        <v>1654</v>
      </c>
      <c r="F511" s="197" t="s">
        <v>1655</v>
      </c>
      <c r="G511" s="198" t="s">
        <v>170</v>
      </c>
      <c r="H511" s="199">
        <v>18</v>
      </c>
      <c r="I511" s="200"/>
      <c r="J511" s="201">
        <f>ROUND(I511*H511,2)</f>
        <v>0</v>
      </c>
      <c r="K511" s="197" t="s">
        <v>156</v>
      </c>
      <c r="L511" s="42"/>
      <c r="M511" s="202" t="s">
        <v>19</v>
      </c>
      <c r="N511" s="203" t="s">
        <v>46</v>
      </c>
      <c r="O511" s="82"/>
      <c r="P511" s="204">
        <f>O511*H511</f>
        <v>0</v>
      </c>
      <c r="Q511" s="204">
        <v>0</v>
      </c>
      <c r="R511" s="204">
        <f>Q511*H511</f>
        <v>0</v>
      </c>
      <c r="S511" s="204">
        <v>0</v>
      </c>
      <c r="T511" s="20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06" t="s">
        <v>217</v>
      </c>
      <c r="AT511" s="206" t="s">
        <v>152</v>
      </c>
      <c r="AU511" s="206" t="s">
        <v>158</v>
      </c>
      <c r="AY511" s="15" t="s">
        <v>150</v>
      </c>
      <c r="BE511" s="207">
        <f>IF(N511="základní",J511,0)</f>
        <v>0</v>
      </c>
      <c r="BF511" s="207">
        <f>IF(N511="snížená",J511,0)</f>
        <v>0</v>
      </c>
      <c r="BG511" s="207">
        <f>IF(N511="zákl. přenesená",J511,0)</f>
        <v>0</v>
      </c>
      <c r="BH511" s="207">
        <f>IF(N511="sníž. přenesená",J511,0)</f>
        <v>0</v>
      </c>
      <c r="BI511" s="207">
        <f>IF(N511="nulová",J511,0)</f>
        <v>0</v>
      </c>
      <c r="BJ511" s="15" t="s">
        <v>80</v>
      </c>
      <c r="BK511" s="207">
        <f>ROUND(I511*H511,2)</f>
        <v>0</v>
      </c>
      <c r="BL511" s="15" t="s">
        <v>217</v>
      </c>
      <c r="BM511" s="206" t="s">
        <v>1656</v>
      </c>
    </row>
    <row r="512" s="2" customFormat="1" ht="14.4" customHeight="1">
      <c r="A512" s="36"/>
      <c r="B512" s="37"/>
      <c r="C512" s="208" t="s">
        <v>1657</v>
      </c>
      <c r="D512" s="208" t="s">
        <v>324</v>
      </c>
      <c r="E512" s="209" t="s">
        <v>1658</v>
      </c>
      <c r="F512" s="210" t="s">
        <v>1659</v>
      </c>
      <c r="G512" s="211" t="s">
        <v>170</v>
      </c>
      <c r="H512" s="212">
        <v>18</v>
      </c>
      <c r="I512" s="213"/>
      <c r="J512" s="214">
        <f>ROUND(I512*H512,2)</f>
        <v>0</v>
      </c>
      <c r="K512" s="210" t="s">
        <v>156</v>
      </c>
      <c r="L512" s="215"/>
      <c r="M512" s="216" t="s">
        <v>19</v>
      </c>
      <c r="N512" s="217" t="s">
        <v>46</v>
      </c>
      <c r="O512" s="82"/>
      <c r="P512" s="204">
        <f>O512*H512</f>
        <v>0</v>
      </c>
      <c r="Q512" s="204">
        <v>0.0038800000000000002</v>
      </c>
      <c r="R512" s="204">
        <f>Q512*H512</f>
        <v>0.069839999999999999</v>
      </c>
      <c r="S512" s="204">
        <v>0</v>
      </c>
      <c r="T512" s="20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6" t="s">
        <v>282</v>
      </c>
      <c r="AT512" s="206" t="s">
        <v>324</v>
      </c>
      <c r="AU512" s="206" t="s">
        <v>158</v>
      </c>
      <c r="AY512" s="15" t="s">
        <v>150</v>
      </c>
      <c r="BE512" s="207">
        <f>IF(N512="základní",J512,0)</f>
        <v>0</v>
      </c>
      <c r="BF512" s="207">
        <f>IF(N512="snížená",J512,0)</f>
        <v>0</v>
      </c>
      <c r="BG512" s="207">
        <f>IF(N512="zákl. přenesená",J512,0)</f>
        <v>0</v>
      </c>
      <c r="BH512" s="207">
        <f>IF(N512="sníž. přenesená",J512,0)</f>
        <v>0</v>
      </c>
      <c r="BI512" s="207">
        <f>IF(N512="nulová",J512,0)</f>
        <v>0</v>
      </c>
      <c r="BJ512" s="15" t="s">
        <v>80</v>
      </c>
      <c r="BK512" s="207">
        <f>ROUND(I512*H512,2)</f>
        <v>0</v>
      </c>
      <c r="BL512" s="15" t="s">
        <v>217</v>
      </c>
      <c r="BM512" s="206" t="s">
        <v>1660</v>
      </c>
    </row>
    <row r="513" s="2" customFormat="1" ht="24.15" customHeight="1">
      <c r="A513" s="36"/>
      <c r="B513" s="37"/>
      <c r="C513" s="195" t="s">
        <v>1661</v>
      </c>
      <c r="D513" s="195" t="s">
        <v>152</v>
      </c>
      <c r="E513" s="196" t="s">
        <v>1662</v>
      </c>
      <c r="F513" s="197" t="s">
        <v>1663</v>
      </c>
      <c r="G513" s="198" t="s">
        <v>166</v>
      </c>
      <c r="H513" s="199">
        <v>30</v>
      </c>
      <c r="I513" s="200"/>
      <c r="J513" s="201">
        <f>ROUND(I513*H513,2)</f>
        <v>0</v>
      </c>
      <c r="K513" s="197" t="s">
        <v>1583</v>
      </c>
      <c r="L513" s="42"/>
      <c r="M513" s="202" t="s">
        <v>19</v>
      </c>
      <c r="N513" s="203" t="s">
        <v>46</v>
      </c>
      <c r="O513" s="82"/>
      <c r="P513" s="204">
        <f>O513*H513</f>
        <v>0</v>
      </c>
      <c r="Q513" s="204">
        <v>0</v>
      </c>
      <c r="R513" s="204">
        <f>Q513*H513</f>
        <v>0</v>
      </c>
      <c r="S513" s="204">
        <v>0</v>
      </c>
      <c r="T513" s="20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06" t="s">
        <v>217</v>
      </c>
      <c r="AT513" s="206" t="s">
        <v>152</v>
      </c>
      <c r="AU513" s="206" t="s">
        <v>158</v>
      </c>
      <c r="AY513" s="15" t="s">
        <v>150</v>
      </c>
      <c r="BE513" s="207">
        <f>IF(N513="základní",J513,0)</f>
        <v>0</v>
      </c>
      <c r="BF513" s="207">
        <f>IF(N513="snížená",J513,0)</f>
        <v>0</v>
      </c>
      <c r="BG513" s="207">
        <f>IF(N513="zákl. přenesená",J513,0)</f>
        <v>0</v>
      </c>
      <c r="BH513" s="207">
        <f>IF(N513="sníž. přenesená",J513,0)</f>
        <v>0</v>
      </c>
      <c r="BI513" s="207">
        <f>IF(N513="nulová",J513,0)</f>
        <v>0</v>
      </c>
      <c r="BJ513" s="15" t="s">
        <v>80</v>
      </c>
      <c r="BK513" s="207">
        <f>ROUND(I513*H513,2)</f>
        <v>0</v>
      </c>
      <c r="BL513" s="15" t="s">
        <v>217</v>
      </c>
      <c r="BM513" s="206" t="s">
        <v>1664</v>
      </c>
    </row>
    <row r="514" s="2" customFormat="1" ht="14.4" customHeight="1">
      <c r="A514" s="36"/>
      <c r="B514" s="37"/>
      <c r="C514" s="208" t="s">
        <v>1665</v>
      </c>
      <c r="D514" s="208" t="s">
        <v>324</v>
      </c>
      <c r="E514" s="209" t="s">
        <v>1666</v>
      </c>
      <c r="F514" s="210" t="s">
        <v>1667</v>
      </c>
      <c r="G514" s="211" t="s">
        <v>166</v>
      </c>
      <c r="H514" s="212">
        <v>10</v>
      </c>
      <c r="I514" s="213"/>
      <c r="J514" s="214">
        <f>ROUND(I514*H514,2)</f>
        <v>0</v>
      </c>
      <c r="K514" s="210" t="s">
        <v>19</v>
      </c>
      <c r="L514" s="215"/>
      <c r="M514" s="216" t="s">
        <v>19</v>
      </c>
      <c r="N514" s="217" t="s">
        <v>46</v>
      </c>
      <c r="O514" s="82"/>
      <c r="P514" s="204">
        <f>O514*H514</f>
        <v>0</v>
      </c>
      <c r="Q514" s="204">
        <v>0</v>
      </c>
      <c r="R514" s="204">
        <f>Q514*H514</f>
        <v>0</v>
      </c>
      <c r="S514" s="204">
        <v>0</v>
      </c>
      <c r="T514" s="20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06" t="s">
        <v>282</v>
      </c>
      <c r="AT514" s="206" t="s">
        <v>324</v>
      </c>
      <c r="AU514" s="206" t="s">
        <v>158</v>
      </c>
      <c r="AY514" s="15" t="s">
        <v>150</v>
      </c>
      <c r="BE514" s="207">
        <f>IF(N514="základní",J514,0)</f>
        <v>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5" t="s">
        <v>80</v>
      </c>
      <c r="BK514" s="207">
        <f>ROUND(I514*H514,2)</f>
        <v>0</v>
      </c>
      <c r="BL514" s="15" t="s">
        <v>217</v>
      </c>
      <c r="BM514" s="206" t="s">
        <v>1668</v>
      </c>
    </row>
    <row r="515" s="2" customFormat="1" ht="14.4" customHeight="1">
      <c r="A515" s="36"/>
      <c r="B515" s="37"/>
      <c r="C515" s="208" t="s">
        <v>1669</v>
      </c>
      <c r="D515" s="208" t="s">
        <v>324</v>
      </c>
      <c r="E515" s="209" t="s">
        <v>1670</v>
      </c>
      <c r="F515" s="210" t="s">
        <v>1671</v>
      </c>
      <c r="G515" s="211" t="s">
        <v>166</v>
      </c>
      <c r="H515" s="212">
        <v>20</v>
      </c>
      <c r="I515" s="213"/>
      <c r="J515" s="214">
        <f>ROUND(I515*H515,2)</f>
        <v>0</v>
      </c>
      <c r="K515" s="210" t="s">
        <v>19</v>
      </c>
      <c r="L515" s="215"/>
      <c r="M515" s="216" t="s">
        <v>19</v>
      </c>
      <c r="N515" s="217" t="s">
        <v>46</v>
      </c>
      <c r="O515" s="82"/>
      <c r="P515" s="204">
        <f>O515*H515</f>
        <v>0</v>
      </c>
      <c r="Q515" s="204">
        <v>0</v>
      </c>
      <c r="R515" s="204">
        <f>Q515*H515</f>
        <v>0</v>
      </c>
      <c r="S515" s="204">
        <v>0</v>
      </c>
      <c r="T515" s="20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06" t="s">
        <v>282</v>
      </c>
      <c r="AT515" s="206" t="s">
        <v>324</v>
      </c>
      <c r="AU515" s="206" t="s">
        <v>158</v>
      </c>
      <c r="AY515" s="15" t="s">
        <v>150</v>
      </c>
      <c r="BE515" s="207">
        <f>IF(N515="základní",J515,0)</f>
        <v>0</v>
      </c>
      <c r="BF515" s="207">
        <f>IF(N515="snížená",J515,0)</f>
        <v>0</v>
      </c>
      <c r="BG515" s="207">
        <f>IF(N515="zákl. přenesená",J515,0)</f>
        <v>0</v>
      </c>
      <c r="BH515" s="207">
        <f>IF(N515="sníž. přenesená",J515,0)</f>
        <v>0</v>
      </c>
      <c r="BI515" s="207">
        <f>IF(N515="nulová",J515,0)</f>
        <v>0</v>
      </c>
      <c r="BJ515" s="15" t="s">
        <v>80</v>
      </c>
      <c r="BK515" s="207">
        <f>ROUND(I515*H515,2)</f>
        <v>0</v>
      </c>
      <c r="BL515" s="15" t="s">
        <v>217</v>
      </c>
      <c r="BM515" s="206" t="s">
        <v>1672</v>
      </c>
    </row>
    <row r="516" s="2" customFormat="1" ht="14.4" customHeight="1">
      <c r="A516" s="36"/>
      <c r="B516" s="37"/>
      <c r="C516" s="195" t="s">
        <v>1673</v>
      </c>
      <c r="D516" s="195" t="s">
        <v>152</v>
      </c>
      <c r="E516" s="196" t="s">
        <v>1674</v>
      </c>
      <c r="F516" s="197" t="s">
        <v>1675</v>
      </c>
      <c r="G516" s="198" t="s">
        <v>166</v>
      </c>
      <c r="H516" s="199">
        <v>6</v>
      </c>
      <c r="I516" s="200"/>
      <c r="J516" s="201">
        <f>ROUND(I516*H516,2)</f>
        <v>0</v>
      </c>
      <c r="K516" s="197" t="s">
        <v>156</v>
      </c>
      <c r="L516" s="42"/>
      <c r="M516" s="202" t="s">
        <v>19</v>
      </c>
      <c r="N516" s="203" t="s">
        <v>46</v>
      </c>
      <c r="O516" s="82"/>
      <c r="P516" s="204">
        <f>O516*H516</f>
        <v>0</v>
      </c>
      <c r="Q516" s="204">
        <v>0</v>
      </c>
      <c r="R516" s="204">
        <f>Q516*H516</f>
        <v>0</v>
      </c>
      <c r="S516" s="204">
        <v>0</v>
      </c>
      <c r="T516" s="20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06" t="s">
        <v>217</v>
      </c>
      <c r="AT516" s="206" t="s">
        <v>152</v>
      </c>
      <c r="AU516" s="206" t="s">
        <v>158</v>
      </c>
      <c r="AY516" s="15" t="s">
        <v>150</v>
      </c>
      <c r="BE516" s="207">
        <f>IF(N516="základní",J516,0)</f>
        <v>0</v>
      </c>
      <c r="BF516" s="207">
        <f>IF(N516="snížená",J516,0)</f>
        <v>0</v>
      </c>
      <c r="BG516" s="207">
        <f>IF(N516="zákl. přenesená",J516,0)</f>
        <v>0</v>
      </c>
      <c r="BH516" s="207">
        <f>IF(N516="sníž. přenesená",J516,0)</f>
        <v>0</v>
      </c>
      <c r="BI516" s="207">
        <f>IF(N516="nulová",J516,0)</f>
        <v>0</v>
      </c>
      <c r="BJ516" s="15" t="s">
        <v>80</v>
      </c>
      <c r="BK516" s="207">
        <f>ROUND(I516*H516,2)</f>
        <v>0</v>
      </c>
      <c r="BL516" s="15" t="s">
        <v>217</v>
      </c>
      <c r="BM516" s="206" t="s">
        <v>1676</v>
      </c>
    </row>
    <row r="517" s="2" customFormat="1" ht="14.4" customHeight="1">
      <c r="A517" s="36"/>
      <c r="B517" s="37"/>
      <c r="C517" s="208" t="s">
        <v>1677</v>
      </c>
      <c r="D517" s="208" t="s">
        <v>324</v>
      </c>
      <c r="E517" s="209" t="s">
        <v>1678</v>
      </c>
      <c r="F517" s="210" t="s">
        <v>1679</v>
      </c>
      <c r="G517" s="211" t="s">
        <v>166</v>
      </c>
      <c r="H517" s="212">
        <v>2</v>
      </c>
      <c r="I517" s="213"/>
      <c r="J517" s="214">
        <f>ROUND(I517*H517,2)</f>
        <v>0</v>
      </c>
      <c r="K517" s="210" t="s">
        <v>156</v>
      </c>
      <c r="L517" s="215"/>
      <c r="M517" s="216" t="s">
        <v>19</v>
      </c>
      <c r="N517" s="217" t="s">
        <v>46</v>
      </c>
      <c r="O517" s="82"/>
      <c r="P517" s="204">
        <f>O517*H517</f>
        <v>0</v>
      </c>
      <c r="Q517" s="204">
        <v>0.00141</v>
      </c>
      <c r="R517" s="204">
        <f>Q517*H517</f>
        <v>0.00282</v>
      </c>
      <c r="S517" s="204">
        <v>0</v>
      </c>
      <c r="T517" s="20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6" t="s">
        <v>282</v>
      </c>
      <c r="AT517" s="206" t="s">
        <v>324</v>
      </c>
      <c r="AU517" s="206" t="s">
        <v>158</v>
      </c>
      <c r="AY517" s="15" t="s">
        <v>150</v>
      </c>
      <c r="BE517" s="207">
        <f>IF(N517="základní",J517,0)</f>
        <v>0</v>
      </c>
      <c r="BF517" s="207">
        <f>IF(N517="snížená",J517,0)</f>
        <v>0</v>
      </c>
      <c r="BG517" s="207">
        <f>IF(N517="zákl. přenesená",J517,0)</f>
        <v>0</v>
      </c>
      <c r="BH517" s="207">
        <f>IF(N517="sníž. přenesená",J517,0)</f>
        <v>0</v>
      </c>
      <c r="BI517" s="207">
        <f>IF(N517="nulová",J517,0)</f>
        <v>0</v>
      </c>
      <c r="BJ517" s="15" t="s">
        <v>80</v>
      </c>
      <c r="BK517" s="207">
        <f>ROUND(I517*H517,2)</f>
        <v>0</v>
      </c>
      <c r="BL517" s="15" t="s">
        <v>217</v>
      </c>
      <c r="BM517" s="206" t="s">
        <v>1680</v>
      </c>
    </row>
    <row r="518" s="2" customFormat="1" ht="14.4" customHeight="1">
      <c r="A518" s="36"/>
      <c r="B518" s="37"/>
      <c r="C518" s="208" t="s">
        <v>1681</v>
      </c>
      <c r="D518" s="208" t="s">
        <v>324</v>
      </c>
      <c r="E518" s="209" t="s">
        <v>1682</v>
      </c>
      <c r="F518" s="210" t="s">
        <v>1683</v>
      </c>
      <c r="G518" s="211" t="s">
        <v>166</v>
      </c>
      <c r="H518" s="212">
        <v>4</v>
      </c>
      <c r="I518" s="213"/>
      <c r="J518" s="214">
        <f>ROUND(I518*H518,2)</f>
        <v>0</v>
      </c>
      <c r="K518" s="210" t="s">
        <v>156</v>
      </c>
      <c r="L518" s="215"/>
      <c r="M518" s="216" t="s">
        <v>19</v>
      </c>
      <c r="N518" s="217" t="s">
        <v>46</v>
      </c>
      <c r="O518" s="82"/>
      <c r="P518" s="204">
        <f>O518*H518</f>
        <v>0</v>
      </c>
      <c r="Q518" s="204">
        <v>0.00147</v>
      </c>
      <c r="R518" s="204">
        <f>Q518*H518</f>
        <v>0.0058799999999999998</v>
      </c>
      <c r="S518" s="204">
        <v>0</v>
      </c>
      <c r="T518" s="205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6" t="s">
        <v>282</v>
      </c>
      <c r="AT518" s="206" t="s">
        <v>324</v>
      </c>
      <c r="AU518" s="206" t="s">
        <v>158</v>
      </c>
      <c r="AY518" s="15" t="s">
        <v>150</v>
      </c>
      <c r="BE518" s="207">
        <f>IF(N518="základní",J518,0)</f>
        <v>0</v>
      </c>
      <c r="BF518" s="207">
        <f>IF(N518="snížená",J518,0)</f>
        <v>0</v>
      </c>
      <c r="BG518" s="207">
        <f>IF(N518="zákl. přenesená",J518,0)</f>
        <v>0</v>
      </c>
      <c r="BH518" s="207">
        <f>IF(N518="sníž. přenesená",J518,0)</f>
        <v>0</v>
      </c>
      <c r="BI518" s="207">
        <f>IF(N518="nulová",J518,0)</f>
        <v>0</v>
      </c>
      <c r="BJ518" s="15" t="s">
        <v>80</v>
      </c>
      <c r="BK518" s="207">
        <f>ROUND(I518*H518,2)</f>
        <v>0</v>
      </c>
      <c r="BL518" s="15" t="s">
        <v>217</v>
      </c>
      <c r="BM518" s="206" t="s">
        <v>1684</v>
      </c>
    </row>
    <row r="519" s="2" customFormat="1" ht="24.15" customHeight="1">
      <c r="A519" s="36"/>
      <c r="B519" s="37"/>
      <c r="C519" s="195" t="s">
        <v>1685</v>
      </c>
      <c r="D519" s="195" t="s">
        <v>152</v>
      </c>
      <c r="E519" s="196" t="s">
        <v>1686</v>
      </c>
      <c r="F519" s="197" t="s">
        <v>1687</v>
      </c>
      <c r="G519" s="198" t="s">
        <v>166</v>
      </c>
      <c r="H519" s="199">
        <v>15</v>
      </c>
      <c r="I519" s="200"/>
      <c r="J519" s="201">
        <f>ROUND(I519*H519,2)</f>
        <v>0</v>
      </c>
      <c r="K519" s="197" t="s">
        <v>156</v>
      </c>
      <c r="L519" s="42"/>
      <c r="M519" s="202" t="s">
        <v>19</v>
      </c>
      <c r="N519" s="203" t="s">
        <v>46</v>
      </c>
      <c r="O519" s="82"/>
      <c r="P519" s="204">
        <f>O519*H519</f>
        <v>0</v>
      </c>
      <c r="Q519" s="204">
        <v>0</v>
      </c>
      <c r="R519" s="204">
        <f>Q519*H519</f>
        <v>0</v>
      </c>
      <c r="S519" s="204">
        <v>0</v>
      </c>
      <c r="T519" s="20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06" t="s">
        <v>217</v>
      </c>
      <c r="AT519" s="206" t="s">
        <v>152</v>
      </c>
      <c r="AU519" s="206" t="s">
        <v>158</v>
      </c>
      <c r="AY519" s="15" t="s">
        <v>150</v>
      </c>
      <c r="BE519" s="207">
        <f>IF(N519="základní",J519,0)</f>
        <v>0</v>
      </c>
      <c r="BF519" s="207">
        <f>IF(N519="snížená",J519,0)</f>
        <v>0</v>
      </c>
      <c r="BG519" s="207">
        <f>IF(N519="zákl. přenesená",J519,0)</f>
        <v>0</v>
      </c>
      <c r="BH519" s="207">
        <f>IF(N519="sníž. přenesená",J519,0)</f>
        <v>0</v>
      </c>
      <c r="BI519" s="207">
        <f>IF(N519="nulová",J519,0)</f>
        <v>0</v>
      </c>
      <c r="BJ519" s="15" t="s">
        <v>80</v>
      </c>
      <c r="BK519" s="207">
        <f>ROUND(I519*H519,2)</f>
        <v>0</v>
      </c>
      <c r="BL519" s="15" t="s">
        <v>217</v>
      </c>
      <c r="BM519" s="206" t="s">
        <v>1688</v>
      </c>
    </row>
    <row r="520" s="2" customFormat="1" ht="14.4" customHeight="1">
      <c r="A520" s="36"/>
      <c r="B520" s="37"/>
      <c r="C520" s="208" t="s">
        <v>1689</v>
      </c>
      <c r="D520" s="208" t="s">
        <v>324</v>
      </c>
      <c r="E520" s="209" t="s">
        <v>1690</v>
      </c>
      <c r="F520" s="210" t="s">
        <v>1691</v>
      </c>
      <c r="G520" s="211" t="s">
        <v>166</v>
      </c>
      <c r="H520" s="212">
        <v>15</v>
      </c>
      <c r="I520" s="213"/>
      <c r="J520" s="214">
        <f>ROUND(I520*H520,2)</f>
        <v>0</v>
      </c>
      <c r="K520" s="210" t="s">
        <v>156</v>
      </c>
      <c r="L520" s="215"/>
      <c r="M520" s="216" t="s">
        <v>19</v>
      </c>
      <c r="N520" s="217" t="s">
        <v>46</v>
      </c>
      <c r="O520" s="82"/>
      <c r="P520" s="204">
        <f>O520*H520</f>
        <v>0</v>
      </c>
      <c r="Q520" s="204">
        <v>5.0000000000000002E-05</v>
      </c>
      <c r="R520" s="204">
        <f>Q520*H520</f>
        <v>0.00075000000000000002</v>
      </c>
      <c r="S520" s="204">
        <v>0</v>
      </c>
      <c r="T520" s="205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6" t="s">
        <v>282</v>
      </c>
      <c r="AT520" s="206" t="s">
        <v>324</v>
      </c>
      <c r="AU520" s="206" t="s">
        <v>158</v>
      </c>
      <c r="AY520" s="15" t="s">
        <v>150</v>
      </c>
      <c r="BE520" s="207">
        <f>IF(N520="základní",J520,0)</f>
        <v>0</v>
      </c>
      <c r="BF520" s="207">
        <f>IF(N520="snížená",J520,0)</f>
        <v>0</v>
      </c>
      <c r="BG520" s="207">
        <f>IF(N520="zákl. přenesená",J520,0)</f>
        <v>0</v>
      </c>
      <c r="BH520" s="207">
        <f>IF(N520="sníž. přenesená",J520,0)</f>
        <v>0</v>
      </c>
      <c r="BI520" s="207">
        <f>IF(N520="nulová",J520,0)</f>
        <v>0</v>
      </c>
      <c r="BJ520" s="15" t="s">
        <v>80</v>
      </c>
      <c r="BK520" s="207">
        <f>ROUND(I520*H520,2)</f>
        <v>0</v>
      </c>
      <c r="BL520" s="15" t="s">
        <v>217</v>
      </c>
      <c r="BM520" s="206" t="s">
        <v>1692</v>
      </c>
    </row>
    <row r="521" s="2" customFormat="1" ht="24.15" customHeight="1">
      <c r="A521" s="36"/>
      <c r="B521" s="37"/>
      <c r="C521" s="195" t="s">
        <v>1693</v>
      </c>
      <c r="D521" s="195" t="s">
        <v>152</v>
      </c>
      <c r="E521" s="196" t="s">
        <v>1694</v>
      </c>
      <c r="F521" s="197" t="s">
        <v>1695</v>
      </c>
      <c r="G521" s="198" t="s">
        <v>166</v>
      </c>
      <c r="H521" s="199">
        <v>3</v>
      </c>
      <c r="I521" s="200"/>
      <c r="J521" s="201">
        <f>ROUND(I521*H521,2)</f>
        <v>0</v>
      </c>
      <c r="K521" s="197" t="s">
        <v>1583</v>
      </c>
      <c r="L521" s="42"/>
      <c r="M521" s="202" t="s">
        <v>19</v>
      </c>
      <c r="N521" s="203" t="s">
        <v>46</v>
      </c>
      <c r="O521" s="82"/>
      <c r="P521" s="204">
        <f>O521*H521</f>
        <v>0</v>
      </c>
      <c r="Q521" s="204">
        <v>0</v>
      </c>
      <c r="R521" s="204">
        <f>Q521*H521</f>
        <v>0</v>
      </c>
      <c r="S521" s="204">
        <v>0</v>
      </c>
      <c r="T521" s="20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06" t="s">
        <v>217</v>
      </c>
      <c r="AT521" s="206" t="s">
        <v>152</v>
      </c>
      <c r="AU521" s="206" t="s">
        <v>158</v>
      </c>
      <c r="AY521" s="15" t="s">
        <v>150</v>
      </c>
      <c r="BE521" s="207">
        <f>IF(N521="základní",J521,0)</f>
        <v>0</v>
      </c>
      <c r="BF521" s="207">
        <f>IF(N521="snížená",J521,0)</f>
        <v>0</v>
      </c>
      <c r="BG521" s="207">
        <f>IF(N521="zákl. přenesená",J521,0)</f>
        <v>0</v>
      </c>
      <c r="BH521" s="207">
        <f>IF(N521="sníž. přenesená",J521,0)</f>
        <v>0</v>
      </c>
      <c r="BI521" s="207">
        <f>IF(N521="nulová",J521,0)</f>
        <v>0</v>
      </c>
      <c r="BJ521" s="15" t="s">
        <v>80</v>
      </c>
      <c r="BK521" s="207">
        <f>ROUND(I521*H521,2)</f>
        <v>0</v>
      </c>
      <c r="BL521" s="15" t="s">
        <v>217</v>
      </c>
      <c r="BM521" s="206" t="s">
        <v>1696</v>
      </c>
    </row>
    <row r="522" s="2" customFormat="1" ht="14.4" customHeight="1">
      <c r="A522" s="36"/>
      <c r="B522" s="37"/>
      <c r="C522" s="208" t="s">
        <v>1697</v>
      </c>
      <c r="D522" s="208" t="s">
        <v>324</v>
      </c>
      <c r="E522" s="209" t="s">
        <v>1698</v>
      </c>
      <c r="F522" s="210" t="s">
        <v>1699</v>
      </c>
      <c r="G522" s="211" t="s">
        <v>166</v>
      </c>
      <c r="H522" s="212">
        <v>30</v>
      </c>
      <c r="I522" s="213"/>
      <c r="J522" s="214">
        <f>ROUND(I522*H522,2)</f>
        <v>0</v>
      </c>
      <c r="K522" s="210" t="s">
        <v>1583</v>
      </c>
      <c r="L522" s="215"/>
      <c r="M522" s="216" t="s">
        <v>19</v>
      </c>
      <c r="N522" s="217" t="s">
        <v>46</v>
      </c>
      <c r="O522" s="82"/>
      <c r="P522" s="204">
        <f>O522*H522</f>
        <v>0</v>
      </c>
      <c r="Q522" s="204">
        <v>5.0000000000000002E-05</v>
      </c>
      <c r="R522" s="204">
        <f>Q522*H522</f>
        <v>0.0015</v>
      </c>
      <c r="S522" s="204">
        <v>0</v>
      </c>
      <c r="T522" s="20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06" t="s">
        <v>282</v>
      </c>
      <c r="AT522" s="206" t="s">
        <v>324</v>
      </c>
      <c r="AU522" s="206" t="s">
        <v>158</v>
      </c>
      <c r="AY522" s="15" t="s">
        <v>150</v>
      </c>
      <c r="BE522" s="207">
        <f>IF(N522="základní",J522,0)</f>
        <v>0</v>
      </c>
      <c r="BF522" s="207">
        <f>IF(N522="snížená",J522,0)</f>
        <v>0</v>
      </c>
      <c r="BG522" s="207">
        <f>IF(N522="zákl. přenesená",J522,0)</f>
        <v>0</v>
      </c>
      <c r="BH522" s="207">
        <f>IF(N522="sníž. přenesená",J522,0)</f>
        <v>0</v>
      </c>
      <c r="BI522" s="207">
        <f>IF(N522="nulová",J522,0)</f>
        <v>0</v>
      </c>
      <c r="BJ522" s="15" t="s">
        <v>80</v>
      </c>
      <c r="BK522" s="207">
        <f>ROUND(I522*H522,2)</f>
        <v>0</v>
      </c>
      <c r="BL522" s="15" t="s">
        <v>217</v>
      </c>
      <c r="BM522" s="206" t="s">
        <v>1700</v>
      </c>
    </row>
    <row r="523" s="2" customFormat="1" ht="24.15" customHeight="1">
      <c r="A523" s="36"/>
      <c r="B523" s="37"/>
      <c r="C523" s="195" t="s">
        <v>1701</v>
      </c>
      <c r="D523" s="195" t="s">
        <v>152</v>
      </c>
      <c r="E523" s="196" t="s">
        <v>1702</v>
      </c>
      <c r="F523" s="197" t="s">
        <v>1703</v>
      </c>
      <c r="G523" s="198" t="s">
        <v>166</v>
      </c>
      <c r="H523" s="199">
        <v>20</v>
      </c>
      <c r="I523" s="200"/>
      <c r="J523" s="201">
        <f>ROUND(I523*H523,2)</f>
        <v>0</v>
      </c>
      <c r="K523" s="197" t="s">
        <v>1583</v>
      </c>
      <c r="L523" s="42"/>
      <c r="M523" s="202" t="s">
        <v>19</v>
      </c>
      <c r="N523" s="203" t="s">
        <v>46</v>
      </c>
      <c r="O523" s="82"/>
      <c r="P523" s="204">
        <f>O523*H523</f>
        <v>0</v>
      </c>
      <c r="Q523" s="204">
        <v>0</v>
      </c>
      <c r="R523" s="204">
        <f>Q523*H523</f>
        <v>0</v>
      </c>
      <c r="S523" s="204">
        <v>0</v>
      </c>
      <c r="T523" s="20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06" t="s">
        <v>217</v>
      </c>
      <c r="AT523" s="206" t="s">
        <v>152</v>
      </c>
      <c r="AU523" s="206" t="s">
        <v>158</v>
      </c>
      <c r="AY523" s="15" t="s">
        <v>150</v>
      </c>
      <c r="BE523" s="207">
        <f>IF(N523="základní",J523,0)</f>
        <v>0</v>
      </c>
      <c r="BF523" s="207">
        <f>IF(N523="snížená",J523,0)</f>
        <v>0</v>
      </c>
      <c r="BG523" s="207">
        <f>IF(N523="zákl. přenesená",J523,0)</f>
        <v>0</v>
      </c>
      <c r="BH523" s="207">
        <f>IF(N523="sníž. přenesená",J523,0)</f>
        <v>0</v>
      </c>
      <c r="BI523" s="207">
        <f>IF(N523="nulová",J523,0)</f>
        <v>0</v>
      </c>
      <c r="BJ523" s="15" t="s">
        <v>80</v>
      </c>
      <c r="BK523" s="207">
        <f>ROUND(I523*H523,2)</f>
        <v>0</v>
      </c>
      <c r="BL523" s="15" t="s">
        <v>217</v>
      </c>
      <c r="BM523" s="206" t="s">
        <v>1704</v>
      </c>
    </row>
    <row r="524" s="2" customFormat="1" ht="14.4" customHeight="1">
      <c r="A524" s="36"/>
      <c r="B524" s="37"/>
      <c r="C524" s="208" t="s">
        <v>1705</v>
      </c>
      <c r="D524" s="208" t="s">
        <v>324</v>
      </c>
      <c r="E524" s="209" t="s">
        <v>1706</v>
      </c>
      <c r="F524" s="210" t="s">
        <v>1707</v>
      </c>
      <c r="G524" s="211" t="s">
        <v>166</v>
      </c>
      <c r="H524" s="212">
        <v>20</v>
      </c>
      <c r="I524" s="213"/>
      <c r="J524" s="214">
        <f>ROUND(I524*H524,2)</f>
        <v>0</v>
      </c>
      <c r="K524" s="210" t="s">
        <v>1583</v>
      </c>
      <c r="L524" s="215"/>
      <c r="M524" s="216" t="s">
        <v>19</v>
      </c>
      <c r="N524" s="217" t="s">
        <v>46</v>
      </c>
      <c r="O524" s="82"/>
      <c r="P524" s="204">
        <f>O524*H524</f>
        <v>0</v>
      </c>
      <c r="Q524" s="204">
        <v>5.0000000000000002E-05</v>
      </c>
      <c r="R524" s="204">
        <f>Q524*H524</f>
        <v>0.001</v>
      </c>
      <c r="S524" s="204">
        <v>0</v>
      </c>
      <c r="T524" s="20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6" t="s">
        <v>282</v>
      </c>
      <c r="AT524" s="206" t="s">
        <v>324</v>
      </c>
      <c r="AU524" s="206" t="s">
        <v>158</v>
      </c>
      <c r="AY524" s="15" t="s">
        <v>150</v>
      </c>
      <c r="BE524" s="207">
        <f>IF(N524="základní",J524,0)</f>
        <v>0</v>
      </c>
      <c r="BF524" s="207">
        <f>IF(N524="snížená",J524,0)</f>
        <v>0</v>
      </c>
      <c r="BG524" s="207">
        <f>IF(N524="zákl. přenesená",J524,0)</f>
        <v>0</v>
      </c>
      <c r="BH524" s="207">
        <f>IF(N524="sníž. přenesená",J524,0)</f>
        <v>0</v>
      </c>
      <c r="BI524" s="207">
        <f>IF(N524="nulová",J524,0)</f>
        <v>0</v>
      </c>
      <c r="BJ524" s="15" t="s">
        <v>80</v>
      </c>
      <c r="BK524" s="207">
        <f>ROUND(I524*H524,2)</f>
        <v>0</v>
      </c>
      <c r="BL524" s="15" t="s">
        <v>217</v>
      </c>
      <c r="BM524" s="206" t="s">
        <v>1708</v>
      </c>
    </row>
    <row r="525" s="2" customFormat="1" ht="14.4" customHeight="1">
      <c r="A525" s="36"/>
      <c r="B525" s="37"/>
      <c r="C525" s="195" t="s">
        <v>1709</v>
      </c>
      <c r="D525" s="195" t="s">
        <v>152</v>
      </c>
      <c r="E525" s="196" t="s">
        <v>1710</v>
      </c>
      <c r="F525" s="197" t="s">
        <v>1711</v>
      </c>
      <c r="G525" s="198" t="s">
        <v>166</v>
      </c>
      <c r="H525" s="199">
        <v>10</v>
      </c>
      <c r="I525" s="200"/>
      <c r="J525" s="201">
        <f>ROUND(I525*H525,2)</f>
        <v>0</v>
      </c>
      <c r="K525" s="197" t="s">
        <v>1583</v>
      </c>
      <c r="L525" s="42"/>
      <c r="M525" s="202" t="s">
        <v>19</v>
      </c>
      <c r="N525" s="203" t="s">
        <v>46</v>
      </c>
      <c r="O525" s="82"/>
      <c r="P525" s="204">
        <f>O525*H525</f>
        <v>0</v>
      </c>
      <c r="Q525" s="204">
        <v>0</v>
      </c>
      <c r="R525" s="204">
        <f>Q525*H525</f>
        <v>0</v>
      </c>
      <c r="S525" s="204">
        <v>0</v>
      </c>
      <c r="T525" s="20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06" t="s">
        <v>217</v>
      </c>
      <c r="AT525" s="206" t="s">
        <v>152</v>
      </c>
      <c r="AU525" s="206" t="s">
        <v>158</v>
      </c>
      <c r="AY525" s="15" t="s">
        <v>150</v>
      </c>
      <c r="BE525" s="207">
        <f>IF(N525="základní",J525,0)</f>
        <v>0</v>
      </c>
      <c r="BF525" s="207">
        <f>IF(N525="snížená",J525,0)</f>
        <v>0</v>
      </c>
      <c r="BG525" s="207">
        <f>IF(N525="zákl. přenesená",J525,0)</f>
        <v>0</v>
      </c>
      <c r="BH525" s="207">
        <f>IF(N525="sníž. přenesená",J525,0)</f>
        <v>0</v>
      </c>
      <c r="BI525" s="207">
        <f>IF(N525="nulová",J525,0)</f>
        <v>0</v>
      </c>
      <c r="BJ525" s="15" t="s">
        <v>80</v>
      </c>
      <c r="BK525" s="207">
        <f>ROUND(I525*H525,2)</f>
        <v>0</v>
      </c>
      <c r="BL525" s="15" t="s">
        <v>217</v>
      </c>
      <c r="BM525" s="206" t="s">
        <v>1712</v>
      </c>
    </row>
    <row r="526" s="2" customFormat="1" ht="14.4" customHeight="1">
      <c r="A526" s="36"/>
      <c r="B526" s="37"/>
      <c r="C526" s="208" t="s">
        <v>1713</v>
      </c>
      <c r="D526" s="208" t="s">
        <v>324</v>
      </c>
      <c r="E526" s="209" t="s">
        <v>1714</v>
      </c>
      <c r="F526" s="210" t="s">
        <v>1715</v>
      </c>
      <c r="G526" s="211" t="s">
        <v>166</v>
      </c>
      <c r="H526" s="212">
        <v>10</v>
      </c>
      <c r="I526" s="213"/>
      <c r="J526" s="214">
        <f>ROUND(I526*H526,2)</f>
        <v>0</v>
      </c>
      <c r="K526" s="210" t="s">
        <v>1583</v>
      </c>
      <c r="L526" s="215"/>
      <c r="M526" s="216" t="s">
        <v>19</v>
      </c>
      <c r="N526" s="217" t="s">
        <v>46</v>
      </c>
      <c r="O526" s="82"/>
      <c r="P526" s="204">
        <f>O526*H526</f>
        <v>0</v>
      </c>
      <c r="Q526" s="204">
        <v>0.00032000000000000003</v>
      </c>
      <c r="R526" s="204">
        <f>Q526*H526</f>
        <v>0.0032000000000000002</v>
      </c>
      <c r="S526" s="204">
        <v>0</v>
      </c>
      <c r="T526" s="205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6" t="s">
        <v>282</v>
      </c>
      <c r="AT526" s="206" t="s">
        <v>324</v>
      </c>
      <c r="AU526" s="206" t="s">
        <v>158</v>
      </c>
      <c r="AY526" s="15" t="s">
        <v>150</v>
      </c>
      <c r="BE526" s="207">
        <f>IF(N526="základní",J526,0)</f>
        <v>0</v>
      </c>
      <c r="BF526" s="207">
        <f>IF(N526="snížená",J526,0)</f>
        <v>0</v>
      </c>
      <c r="BG526" s="207">
        <f>IF(N526="zákl. přenesená",J526,0)</f>
        <v>0</v>
      </c>
      <c r="BH526" s="207">
        <f>IF(N526="sníž. přenesená",J526,0)</f>
        <v>0</v>
      </c>
      <c r="BI526" s="207">
        <f>IF(N526="nulová",J526,0)</f>
        <v>0</v>
      </c>
      <c r="BJ526" s="15" t="s">
        <v>80</v>
      </c>
      <c r="BK526" s="207">
        <f>ROUND(I526*H526,2)</f>
        <v>0</v>
      </c>
      <c r="BL526" s="15" t="s">
        <v>217</v>
      </c>
      <c r="BM526" s="206" t="s">
        <v>1716</v>
      </c>
    </row>
    <row r="527" s="2" customFormat="1" ht="14.4" customHeight="1">
      <c r="A527" s="36"/>
      <c r="B527" s="37"/>
      <c r="C527" s="195" t="s">
        <v>1717</v>
      </c>
      <c r="D527" s="195" t="s">
        <v>152</v>
      </c>
      <c r="E527" s="196" t="s">
        <v>1718</v>
      </c>
      <c r="F527" s="197" t="s">
        <v>1719</v>
      </c>
      <c r="G527" s="198" t="s">
        <v>166</v>
      </c>
      <c r="H527" s="199">
        <v>10</v>
      </c>
      <c r="I527" s="200"/>
      <c r="J527" s="201">
        <f>ROUND(I527*H527,2)</f>
        <v>0</v>
      </c>
      <c r="K527" s="197" t="s">
        <v>1583</v>
      </c>
      <c r="L527" s="42"/>
      <c r="M527" s="202" t="s">
        <v>19</v>
      </c>
      <c r="N527" s="203" t="s">
        <v>46</v>
      </c>
      <c r="O527" s="82"/>
      <c r="P527" s="204">
        <f>O527*H527</f>
        <v>0</v>
      </c>
      <c r="Q527" s="204">
        <v>0</v>
      </c>
      <c r="R527" s="204">
        <f>Q527*H527</f>
        <v>0</v>
      </c>
      <c r="S527" s="204">
        <v>0</v>
      </c>
      <c r="T527" s="20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06" t="s">
        <v>217</v>
      </c>
      <c r="AT527" s="206" t="s">
        <v>152</v>
      </c>
      <c r="AU527" s="206" t="s">
        <v>158</v>
      </c>
      <c r="AY527" s="15" t="s">
        <v>150</v>
      </c>
      <c r="BE527" s="207">
        <f>IF(N527="základní",J527,0)</f>
        <v>0</v>
      </c>
      <c r="BF527" s="207">
        <f>IF(N527="snížená",J527,0)</f>
        <v>0</v>
      </c>
      <c r="BG527" s="207">
        <f>IF(N527="zákl. přenesená",J527,0)</f>
        <v>0</v>
      </c>
      <c r="BH527" s="207">
        <f>IF(N527="sníž. přenesená",J527,0)</f>
        <v>0</v>
      </c>
      <c r="BI527" s="207">
        <f>IF(N527="nulová",J527,0)</f>
        <v>0</v>
      </c>
      <c r="BJ527" s="15" t="s">
        <v>80</v>
      </c>
      <c r="BK527" s="207">
        <f>ROUND(I527*H527,2)</f>
        <v>0</v>
      </c>
      <c r="BL527" s="15" t="s">
        <v>217</v>
      </c>
      <c r="BM527" s="206" t="s">
        <v>1720</v>
      </c>
    </row>
    <row r="528" s="2" customFormat="1" ht="14.4" customHeight="1">
      <c r="A528" s="36"/>
      <c r="B528" s="37"/>
      <c r="C528" s="208" t="s">
        <v>1721</v>
      </c>
      <c r="D528" s="208" t="s">
        <v>324</v>
      </c>
      <c r="E528" s="209" t="s">
        <v>1722</v>
      </c>
      <c r="F528" s="210" t="s">
        <v>1723</v>
      </c>
      <c r="G528" s="211" t="s">
        <v>166</v>
      </c>
      <c r="H528" s="212">
        <v>10</v>
      </c>
      <c r="I528" s="213"/>
      <c r="J528" s="214">
        <f>ROUND(I528*H528,2)</f>
        <v>0</v>
      </c>
      <c r="K528" s="210" t="s">
        <v>1583</v>
      </c>
      <c r="L528" s="215"/>
      <c r="M528" s="216" t="s">
        <v>19</v>
      </c>
      <c r="N528" s="217" t="s">
        <v>46</v>
      </c>
      <c r="O528" s="82"/>
      <c r="P528" s="204">
        <f>O528*H528</f>
        <v>0</v>
      </c>
      <c r="Q528" s="204">
        <v>0.00025999999999999998</v>
      </c>
      <c r="R528" s="204">
        <f>Q528*H528</f>
        <v>0.0025999999999999999</v>
      </c>
      <c r="S528" s="204">
        <v>0</v>
      </c>
      <c r="T528" s="20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6" t="s">
        <v>282</v>
      </c>
      <c r="AT528" s="206" t="s">
        <v>324</v>
      </c>
      <c r="AU528" s="206" t="s">
        <v>158</v>
      </c>
      <c r="AY528" s="15" t="s">
        <v>150</v>
      </c>
      <c r="BE528" s="207">
        <f>IF(N528="základní",J528,0)</f>
        <v>0</v>
      </c>
      <c r="BF528" s="207">
        <f>IF(N528="snížená",J528,0)</f>
        <v>0</v>
      </c>
      <c r="BG528" s="207">
        <f>IF(N528="zákl. přenesená",J528,0)</f>
        <v>0</v>
      </c>
      <c r="BH528" s="207">
        <f>IF(N528="sníž. přenesená",J528,0)</f>
        <v>0</v>
      </c>
      <c r="BI528" s="207">
        <f>IF(N528="nulová",J528,0)</f>
        <v>0</v>
      </c>
      <c r="BJ528" s="15" t="s">
        <v>80</v>
      </c>
      <c r="BK528" s="207">
        <f>ROUND(I528*H528,2)</f>
        <v>0</v>
      </c>
      <c r="BL528" s="15" t="s">
        <v>217</v>
      </c>
      <c r="BM528" s="206" t="s">
        <v>1724</v>
      </c>
    </row>
    <row r="529" s="2" customFormat="1" ht="24.15" customHeight="1">
      <c r="A529" s="36"/>
      <c r="B529" s="37"/>
      <c r="C529" s="195" t="s">
        <v>1725</v>
      </c>
      <c r="D529" s="195" t="s">
        <v>152</v>
      </c>
      <c r="E529" s="196" t="s">
        <v>1726</v>
      </c>
      <c r="F529" s="197" t="s">
        <v>1727</v>
      </c>
      <c r="G529" s="198" t="s">
        <v>166</v>
      </c>
      <c r="H529" s="199">
        <v>210</v>
      </c>
      <c r="I529" s="200"/>
      <c r="J529" s="201">
        <f>ROUND(I529*H529,2)</f>
        <v>0</v>
      </c>
      <c r="K529" s="197" t="s">
        <v>1583</v>
      </c>
      <c r="L529" s="42"/>
      <c r="M529" s="202" t="s">
        <v>19</v>
      </c>
      <c r="N529" s="203" t="s">
        <v>46</v>
      </c>
      <c r="O529" s="82"/>
      <c r="P529" s="204">
        <f>O529*H529</f>
        <v>0</v>
      </c>
      <c r="Q529" s="204">
        <v>0</v>
      </c>
      <c r="R529" s="204">
        <f>Q529*H529</f>
        <v>0</v>
      </c>
      <c r="S529" s="204">
        <v>0</v>
      </c>
      <c r="T529" s="20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06" t="s">
        <v>217</v>
      </c>
      <c r="AT529" s="206" t="s">
        <v>152</v>
      </c>
      <c r="AU529" s="206" t="s">
        <v>158</v>
      </c>
      <c r="AY529" s="15" t="s">
        <v>150</v>
      </c>
      <c r="BE529" s="207">
        <f>IF(N529="základní",J529,0)</f>
        <v>0</v>
      </c>
      <c r="BF529" s="207">
        <f>IF(N529="snížená",J529,0)</f>
        <v>0</v>
      </c>
      <c r="BG529" s="207">
        <f>IF(N529="zákl. přenesená",J529,0)</f>
        <v>0</v>
      </c>
      <c r="BH529" s="207">
        <f>IF(N529="sníž. přenesená",J529,0)</f>
        <v>0</v>
      </c>
      <c r="BI529" s="207">
        <f>IF(N529="nulová",J529,0)</f>
        <v>0</v>
      </c>
      <c r="BJ529" s="15" t="s">
        <v>80</v>
      </c>
      <c r="BK529" s="207">
        <f>ROUND(I529*H529,2)</f>
        <v>0</v>
      </c>
      <c r="BL529" s="15" t="s">
        <v>217</v>
      </c>
      <c r="BM529" s="206" t="s">
        <v>1728</v>
      </c>
    </row>
    <row r="530" s="2" customFormat="1" ht="14.4" customHeight="1">
      <c r="A530" s="36"/>
      <c r="B530" s="37"/>
      <c r="C530" s="208" t="s">
        <v>1729</v>
      </c>
      <c r="D530" s="208" t="s">
        <v>324</v>
      </c>
      <c r="E530" s="209" t="s">
        <v>1730</v>
      </c>
      <c r="F530" s="210" t="s">
        <v>1731</v>
      </c>
      <c r="G530" s="211" t="s">
        <v>166</v>
      </c>
      <c r="H530" s="212">
        <v>200</v>
      </c>
      <c r="I530" s="213"/>
      <c r="J530" s="214">
        <f>ROUND(I530*H530,2)</f>
        <v>0</v>
      </c>
      <c r="K530" s="210" t="s">
        <v>1583</v>
      </c>
      <c r="L530" s="215"/>
      <c r="M530" s="216" t="s">
        <v>19</v>
      </c>
      <c r="N530" s="217" t="s">
        <v>46</v>
      </c>
      <c r="O530" s="82"/>
      <c r="P530" s="204">
        <f>O530*H530</f>
        <v>0</v>
      </c>
      <c r="Q530" s="204">
        <v>6.0000000000000002E-05</v>
      </c>
      <c r="R530" s="204">
        <f>Q530*H530</f>
        <v>0.012</v>
      </c>
      <c r="S530" s="204">
        <v>0</v>
      </c>
      <c r="T530" s="20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6" t="s">
        <v>282</v>
      </c>
      <c r="AT530" s="206" t="s">
        <v>324</v>
      </c>
      <c r="AU530" s="206" t="s">
        <v>158</v>
      </c>
      <c r="AY530" s="15" t="s">
        <v>150</v>
      </c>
      <c r="BE530" s="207">
        <f>IF(N530="základní",J530,0)</f>
        <v>0</v>
      </c>
      <c r="BF530" s="207">
        <f>IF(N530="snížená",J530,0)</f>
        <v>0</v>
      </c>
      <c r="BG530" s="207">
        <f>IF(N530="zákl. přenesená",J530,0)</f>
        <v>0</v>
      </c>
      <c r="BH530" s="207">
        <f>IF(N530="sníž. přenesená",J530,0)</f>
        <v>0</v>
      </c>
      <c r="BI530" s="207">
        <f>IF(N530="nulová",J530,0)</f>
        <v>0</v>
      </c>
      <c r="BJ530" s="15" t="s">
        <v>80</v>
      </c>
      <c r="BK530" s="207">
        <f>ROUND(I530*H530,2)</f>
        <v>0</v>
      </c>
      <c r="BL530" s="15" t="s">
        <v>217</v>
      </c>
      <c r="BM530" s="206" t="s">
        <v>1732</v>
      </c>
    </row>
    <row r="531" s="2" customFormat="1" ht="14.4" customHeight="1">
      <c r="A531" s="36"/>
      <c r="B531" s="37"/>
      <c r="C531" s="208" t="s">
        <v>1733</v>
      </c>
      <c r="D531" s="208" t="s">
        <v>324</v>
      </c>
      <c r="E531" s="209" t="s">
        <v>1734</v>
      </c>
      <c r="F531" s="210" t="s">
        <v>1735</v>
      </c>
      <c r="G531" s="211" t="s">
        <v>166</v>
      </c>
      <c r="H531" s="212">
        <v>10</v>
      </c>
      <c r="I531" s="213"/>
      <c r="J531" s="214">
        <f>ROUND(I531*H531,2)</f>
        <v>0</v>
      </c>
      <c r="K531" s="210" t="s">
        <v>1583</v>
      </c>
      <c r="L531" s="215"/>
      <c r="M531" s="216" t="s">
        <v>19</v>
      </c>
      <c r="N531" s="217" t="s">
        <v>46</v>
      </c>
      <c r="O531" s="82"/>
      <c r="P531" s="204">
        <f>O531*H531</f>
        <v>0</v>
      </c>
      <c r="Q531" s="204">
        <v>6.0000000000000002E-05</v>
      </c>
      <c r="R531" s="204">
        <f>Q531*H531</f>
        <v>0.00060000000000000006</v>
      </c>
      <c r="S531" s="204">
        <v>0</v>
      </c>
      <c r="T531" s="20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6" t="s">
        <v>282</v>
      </c>
      <c r="AT531" s="206" t="s">
        <v>324</v>
      </c>
      <c r="AU531" s="206" t="s">
        <v>158</v>
      </c>
      <c r="AY531" s="15" t="s">
        <v>150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5" t="s">
        <v>80</v>
      </c>
      <c r="BK531" s="207">
        <f>ROUND(I531*H531,2)</f>
        <v>0</v>
      </c>
      <c r="BL531" s="15" t="s">
        <v>217</v>
      </c>
      <c r="BM531" s="206" t="s">
        <v>1736</v>
      </c>
    </row>
    <row r="532" s="2" customFormat="1" ht="24.15" customHeight="1">
      <c r="A532" s="36"/>
      <c r="B532" s="37"/>
      <c r="C532" s="195" t="s">
        <v>1737</v>
      </c>
      <c r="D532" s="195" t="s">
        <v>152</v>
      </c>
      <c r="E532" s="196" t="s">
        <v>1738</v>
      </c>
      <c r="F532" s="197" t="s">
        <v>1739</v>
      </c>
      <c r="G532" s="198" t="s">
        <v>166</v>
      </c>
      <c r="H532" s="199">
        <v>22</v>
      </c>
      <c r="I532" s="200"/>
      <c r="J532" s="201">
        <f>ROUND(I532*H532,2)</f>
        <v>0</v>
      </c>
      <c r="K532" s="197" t="s">
        <v>156</v>
      </c>
      <c r="L532" s="42"/>
      <c r="M532" s="202" t="s">
        <v>19</v>
      </c>
      <c r="N532" s="203" t="s">
        <v>46</v>
      </c>
      <c r="O532" s="82"/>
      <c r="P532" s="204">
        <f>O532*H532</f>
        <v>0</v>
      </c>
      <c r="Q532" s="204">
        <v>0</v>
      </c>
      <c r="R532" s="204">
        <f>Q532*H532</f>
        <v>0</v>
      </c>
      <c r="S532" s="204">
        <v>0</v>
      </c>
      <c r="T532" s="205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06" t="s">
        <v>217</v>
      </c>
      <c r="AT532" s="206" t="s">
        <v>152</v>
      </c>
      <c r="AU532" s="206" t="s">
        <v>158</v>
      </c>
      <c r="AY532" s="15" t="s">
        <v>150</v>
      </c>
      <c r="BE532" s="207">
        <f>IF(N532="základní",J532,0)</f>
        <v>0</v>
      </c>
      <c r="BF532" s="207">
        <f>IF(N532="snížená",J532,0)</f>
        <v>0</v>
      </c>
      <c r="BG532" s="207">
        <f>IF(N532="zákl. přenesená",J532,0)</f>
        <v>0</v>
      </c>
      <c r="BH532" s="207">
        <f>IF(N532="sníž. přenesená",J532,0)</f>
        <v>0</v>
      </c>
      <c r="BI532" s="207">
        <f>IF(N532="nulová",J532,0)</f>
        <v>0</v>
      </c>
      <c r="BJ532" s="15" t="s">
        <v>80</v>
      </c>
      <c r="BK532" s="207">
        <f>ROUND(I532*H532,2)</f>
        <v>0</v>
      </c>
      <c r="BL532" s="15" t="s">
        <v>217</v>
      </c>
      <c r="BM532" s="206" t="s">
        <v>1740</v>
      </c>
    </row>
    <row r="533" s="2" customFormat="1" ht="14.4" customHeight="1">
      <c r="A533" s="36"/>
      <c r="B533" s="37"/>
      <c r="C533" s="208" t="s">
        <v>1741</v>
      </c>
      <c r="D533" s="208" t="s">
        <v>324</v>
      </c>
      <c r="E533" s="209" t="s">
        <v>1742</v>
      </c>
      <c r="F533" s="210" t="s">
        <v>1743</v>
      </c>
      <c r="G533" s="211" t="s">
        <v>166</v>
      </c>
      <c r="H533" s="212">
        <v>22</v>
      </c>
      <c r="I533" s="213"/>
      <c r="J533" s="214">
        <f>ROUND(I533*H533,2)</f>
        <v>0</v>
      </c>
      <c r="K533" s="210" t="s">
        <v>156</v>
      </c>
      <c r="L533" s="215"/>
      <c r="M533" s="216" t="s">
        <v>19</v>
      </c>
      <c r="N533" s="217" t="s">
        <v>46</v>
      </c>
      <c r="O533" s="82"/>
      <c r="P533" s="204">
        <f>O533*H533</f>
        <v>0</v>
      </c>
      <c r="Q533" s="204">
        <v>0.00027</v>
      </c>
      <c r="R533" s="204">
        <f>Q533*H533</f>
        <v>0.00594</v>
      </c>
      <c r="S533" s="204">
        <v>0</v>
      </c>
      <c r="T533" s="20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6" t="s">
        <v>282</v>
      </c>
      <c r="AT533" s="206" t="s">
        <v>324</v>
      </c>
      <c r="AU533" s="206" t="s">
        <v>158</v>
      </c>
      <c r="AY533" s="15" t="s">
        <v>150</v>
      </c>
      <c r="BE533" s="207">
        <f>IF(N533="základní",J533,0)</f>
        <v>0</v>
      </c>
      <c r="BF533" s="207">
        <f>IF(N533="snížená",J533,0)</f>
        <v>0</v>
      </c>
      <c r="BG533" s="207">
        <f>IF(N533="zákl. přenesená",J533,0)</f>
        <v>0</v>
      </c>
      <c r="BH533" s="207">
        <f>IF(N533="sníž. přenesená",J533,0)</f>
        <v>0</v>
      </c>
      <c r="BI533" s="207">
        <f>IF(N533="nulová",J533,0)</f>
        <v>0</v>
      </c>
      <c r="BJ533" s="15" t="s">
        <v>80</v>
      </c>
      <c r="BK533" s="207">
        <f>ROUND(I533*H533,2)</f>
        <v>0</v>
      </c>
      <c r="BL533" s="15" t="s">
        <v>217</v>
      </c>
      <c r="BM533" s="206" t="s">
        <v>1744</v>
      </c>
    </row>
    <row r="534" s="2" customFormat="1" ht="14.4" customHeight="1">
      <c r="A534" s="36"/>
      <c r="B534" s="37"/>
      <c r="C534" s="195" t="s">
        <v>1745</v>
      </c>
      <c r="D534" s="195" t="s">
        <v>152</v>
      </c>
      <c r="E534" s="196" t="s">
        <v>1746</v>
      </c>
      <c r="F534" s="197" t="s">
        <v>1747</v>
      </c>
      <c r="G534" s="198" t="s">
        <v>166</v>
      </c>
      <c r="H534" s="199">
        <v>14</v>
      </c>
      <c r="I534" s="200"/>
      <c r="J534" s="201">
        <f>ROUND(I534*H534,2)</f>
        <v>0</v>
      </c>
      <c r="K534" s="197" t="s">
        <v>156</v>
      </c>
      <c r="L534" s="42"/>
      <c r="M534" s="202" t="s">
        <v>19</v>
      </c>
      <c r="N534" s="203" t="s">
        <v>46</v>
      </c>
      <c r="O534" s="82"/>
      <c r="P534" s="204">
        <f>O534*H534</f>
        <v>0</v>
      </c>
      <c r="Q534" s="204">
        <v>0</v>
      </c>
      <c r="R534" s="204">
        <f>Q534*H534</f>
        <v>0</v>
      </c>
      <c r="S534" s="204">
        <v>0</v>
      </c>
      <c r="T534" s="20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6" t="s">
        <v>217</v>
      </c>
      <c r="AT534" s="206" t="s">
        <v>152</v>
      </c>
      <c r="AU534" s="206" t="s">
        <v>158</v>
      </c>
      <c r="AY534" s="15" t="s">
        <v>150</v>
      </c>
      <c r="BE534" s="207">
        <f>IF(N534="základní",J534,0)</f>
        <v>0</v>
      </c>
      <c r="BF534" s="207">
        <f>IF(N534="snížená",J534,0)</f>
        <v>0</v>
      </c>
      <c r="BG534" s="207">
        <f>IF(N534="zákl. přenesená",J534,0)</f>
        <v>0</v>
      </c>
      <c r="BH534" s="207">
        <f>IF(N534="sníž. přenesená",J534,0)</f>
        <v>0</v>
      </c>
      <c r="BI534" s="207">
        <f>IF(N534="nulová",J534,0)</f>
        <v>0</v>
      </c>
      <c r="BJ534" s="15" t="s">
        <v>80</v>
      </c>
      <c r="BK534" s="207">
        <f>ROUND(I534*H534,2)</f>
        <v>0</v>
      </c>
      <c r="BL534" s="15" t="s">
        <v>217</v>
      </c>
      <c r="BM534" s="206" t="s">
        <v>1748</v>
      </c>
    </row>
    <row r="535" s="2" customFormat="1" ht="14.4" customHeight="1">
      <c r="A535" s="36"/>
      <c r="B535" s="37"/>
      <c r="C535" s="208" t="s">
        <v>1749</v>
      </c>
      <c r="D535" s="208" t="s">
        <v>324</v>
      </c>
      <c r="E535" s="209" t="s">
        <v>1750</v>
      </c>
      <c r="F535" s="210" t="s">
        <v>1751</v>
      </c>
      <c r="G535" s="211" t="s">
        <v>166</v>
      </c>
      <c r="H535" s="212">
        <v>12</v>
      </c>
      <c r="I535" s="213"/>
      <c r="J535" s="214">
        <f>ROUND(I535*H535,2)</f>
        <v>0</v>
      </c>
      <c r="K535" s="210" t="s">
        <v>156</v>
      </c>
      <c r="L535" s="215"/>
      <c r="M535" s="216" t="s">
        <v>19</v>
      </c>
      <c r="N535" s="217" t="s">
        <v>46</v>
      </c>
      <c r="O535" s="82"/>
      <c r="P535" s="204">
        <f>O535*H535</f>
        <v>0</v>
      </c>
      <c r="Q535" s="204">
        <v>0.00040000000000000002</v>
      </c>
      <c r="R535" s="204">
        <f>Q535*H535</f>
        <v>0.0048000000000000004</v>
      </c>
      <c r="S535" s="204">
        <v>0</v>
      </c>
      <c r="T535" s="20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6" t="s">
        <v>282</v>
      </c>
      <c r="AT535" s="206" t="s">
        <v>324</v>
      </c>
      <c r="AU535" s="206" t="s">
        <v>158</v>
      </c>
      <c r="AY535" s="15" t="s">
        <v>150</v>
      </c>
      <c r="BE535" s="207">
        <f>IF(N535="základní",J535,0)</f>
        <v>0</v>
      </c>
      <c r="BF535" s="207">
        <f>IF(N535="snížená",J535,0)</f>
        <v>0</v>
      </c>
      <c r="BG535" s="207">
        <f>IF(N535="zákl. přenesená",J535,0)</f>
        <v>0</v>
      </c>
      <c r="BH535" s="207">
        <f>IF(N535="sníž. přenesená",J535,0)</f>
        <v>0</v>
      </c>
      <c r="BI535" s="207">
        <f>IF(N535="nulová",J535,0)</f>
        <v>0</v>
      </c>
      <c r="BJ535" s="15" t="s">
        <v>80</v>
      </c>
      <c r="BK535" s="207">
        <f>ROUND(I535*H535,2)</f>
        <v>0</v>
      </c>
      <c r="BL535" s="15" t="s">
        <v>217</v>
      </c>
      <c r="BM535" s="206" t="s">
        <v>1752</v>
      </c>
    </row>
    <row r="536" s="2" customFormat="1" ht="14.4" customHeight="1">
      <c r="A536" s="36"/>
      <c r="B536" s="37"/>
      <c r="C536" s="208" t="s">
        <v>1753</v>
      </c>
      <c r="D536" s="208" t="s">
        <v>324</v>
      </c>
      <c r="E536" s="209" t="s">
        <v>1754</v>
      </c>
      <c r="F536" s="210" t="s">
        <v>1755</v>
      </c>
      <c r="G536" s="211" t="s">
        <v>166</v>
      </c>
      <c r="H536" s="212">
        <v>2</v>
      </c>
      <c r="I536" s="213"/>
      <c r="J536" s="214">
        <f>ROUND(I536*H536,2)</f>
        <v>0</v>
      </c>
      <c r="K536" s="210" t="s">
        <v>156</v>
      </c>
      <c r="L536" s="215"/>
      <c r="M536" s="216" t="s">
        <v>19</v>
      </c>
      <c r="N536" s="217" t="s">
        <v>46</v>
      </c>
      <c r="O536" s="82"/>
      <c r="P536" s="204">
        <f>O536*H536</f>
        <v>0</v>
      </c>
      <c r="Q536" s="204">
        <v>0.00040000000000000002</v>
      </c>
      <c r="R536" s="204">
        <f>Q536*H536</f>
        <v>0.00080000000000000004</v>
      </c>
      <c r="S536" s="204">
        <v>0</v>
      </c>
      <c r="T536" s="20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6" t="s">
        <v>282</v>
      </c>
      <c r="AT536" s="206" t="s">
        <v>324</v>
      </c>
      <c r="AU536" s="206" t="s">
        <v>158</v>
      </c>
      <c r="AY536" s="15" t="s">
        <v>150</v>
      </c>
      <c r="BE536" s="207">
        <f>IF(N536="základní",J536,0)</f>
        <v>0</v>
      </c>
      <c r="BF536" s="207">
        <f>IF(N536="snížená",J536,0)</f>
        <v>0</v>
      </c>
      <c r="BG536" s="207">
        <f>IF(N536="zákl. přenesená",J536,0)</f>
        <v>0</v>
      </c>
      <c r="BH536" s="207">
        <f>IF(N536="sníž. přenesená",J536,0)</f>
        <v>0</v>
      </c>
      <c r="BI536" s="207">
        <f>IF(N536="nulová",J536,0)</f>
        <v>0</v>
      </c>
      <c r="BJ536" s="15" t="s">
        <v>80</v>
      </c>
      <c r="BK536" s="207">
        <f>ROUND(I536*H536,2)</f>
        <v>0</v>
      </c>
      <c r="BL536" s="15" t="s">
        <v>217</v>
      </c>
      <c r="BM536" s="206" t="s">
        <v>1756</v>
      </c>
    </row>
    <row r="537" s="2" customFormat="1" ht="14.4" customHeight="1">
      <c r="A537" s="36"/>
      <c r="B537" s="37"/>
      <c r="C537" s="195" t="s">
        <v>1757</v>
      </c>
      <c r="D537" s="195" t="s">
        <v>152</v>
      </c>
      <c r="E537" s="196" t="s">
        <v>1758</v>
      </c>
      <c r="F537" s="197" t="s">
        <v>1759</v>
      </c>
      <c r="G537" s="198" t="s">
        <v>166</v>
      </c>
      <c r="H537" s="199">
        <v>10</v>
      </c>
      <c r="I537" s="200"/>
      <c r="J537" s="201">
        <f>ROUND(I537*H537,2)</f>
        <v>0</v>
      </c>
      <c r="K537" s="197" t="s">
        <v>156</v>
      </c>
      <c r="L537" s="42"/>
      <c r="M537" s="202" t="s">
        <v>19</v>
      </c>
      <c r="N537" s="203" t="s">
        <v>46</v>
      </c>
      <c r="O537" s="82"/>
      <c r="P537" s="204">
        <f>O537*H537</f>
        <v>0</v>
      </c>
      <c r="Q537" s="204">
        <v>0</v>
      </c>
      <c r="R537" s="204">
        <f>Q537*H537</f>
        <v>0</v>
      </c>
      <c r="S537" s="204">
        <v>0</v>
      </c>
      <c r="T537" s="20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06" t="s">
        <v>217</v>
      </c>
      <c r="AT537" s="206" t="s">
        <v>152</v>
      </c>
      <c r="AU537" s="206" t="s">
        <v>158</v>
      </c>
      <c r="AY537" s="15" t="s">
        <v>150</v>
      </c>
      <c r="BE537" s="207">
        <f>IF(N537="základní",J537,0)</f>
        <v>0</v>
      </c>
      <c r="BF537" s="207">
        <f>IF(N537="snížená",J537,0)</f>
        <v>0</v>
      </c>
      <c r="BG537" s="207">
        <f>IF(N537="zákl. přenesená",J537,0)</f>
        <v>0</v>
      </c>
      <c r="BH537" s="207">
        <f>IF(N537="sníž. přenesená",J537,0)</f>
        <v>0</v>
      </c>
      <c r="BI537" s="207">
        <f>IF(N537="nulová",J537,0)</f>
        <v>0</v>
      </c>
      <c r="BJ537" s="15" t="s">
        <v>80</v>
      </c>
      <c r="BK537" s="207">
        <f>ROUND(I537*H537,2)</f>
        <v>0</v>
      </c>
      <c r="BL537" s="15" t="s">
        <v>217</v>
      </c>
      <c r="BM537" s="206" t="s">
        <v>1760</v>
      </c>
    </row>
    <row r="538" s="2" customFormat="1" ht="14.4" customHeight="1">
      <c r="A538" s="36"/>
      <c r="B538" s="37"/>
      <c r="C538" s="208" t="s">
        <v>1761</v>
      </c>
      <c r="D538" s="208" t="s">
        <v>324</v>
      </c>
      <c r="E538" s="209" t="s">
        <v>1762</v>
      </c>
      <c r="F538" s="210" t="s">
        <v>1763</v>
      </c>
      <c r="G538" s="211" t="s">
        <v>166</v>
      </c>
      <c r="H538" s="212">
        <v>5</v>
      </c>
      <c r="I538" s="213"/>
      <c r="J538" s="214">
        <f>ROUND(I538*H538,2)</f>
        <v>0</v>
      </c>
      <c r="K538" s="210" t="s">
        <v>156</v>
      </c>
      <c r="L538" s="215"/>
      <c r="M538" s="216" t="s">
        <v>19</v>
      </c>
      <c r="N538" s="217" t="s">
        <v>46</v>
      </c>
      <c r="O538" s="82"/>
      <c r="P538" s="204">
        <f>O538*H538</f>
        <v>0</v>
      </c>
      <c r="Q538" s="204">
        <v>0.00040000000000000002</v>
      </c>
      <c r="R538" s="204">
        <f>Q538*H538</f>
        <v>0.002</v>
      </c>
      <c r="S538" s="204">
        <v>0</v>
      </c>
      <c r="T538" s="20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06" t="s">
        <v>282</v>
      </c>
      <c r="AT538" s="206" t="s">
        <v>324</v>
      </c>
      <c r="AU538" s="206" t="s">
        <v>158</v>
      </c>
      <c r="AY538" s="15" t="s">
        <v>150</v>
      </c>
      <c r="BE538" s="207">
        <f>IF(N538="základní",J538,0)</f>
        <v>0</v>
      </c>
      <c r="BF538" s="207">
        <f>IF(N538="snížená",J538,0)</f>
        <v>0</v>
      </c>
      <c r="BG538" s="207">
        <f>IF(N538="zákl. přenesená",J538,0)</f>
        <v>0</v>
      </c>
      <c r="BH538" s="207">
        <f>IF(N538="sníž. přenesená",J538,0)</f>
        <v>0</v>
      </c>
      <c r="BI538" s="207">
        <f>IF(N538="nulová",J538,0)</f>
        <v>0</v>
      </c>
      <c r="BJ538" s="15" t="s">
        <v>80</v>
      </c>
      <c r="BK538" s="207">
        <f>ROUND(I538*H538,2)</f>
        <v>0</v>
      </c>
      <c r="BL538" s="15" t="s">
        <v>217</v>
      </c>
      <c r="BM538" s="206" t="s">
        <v>1764</v>
      </c>
    </row>
    <row r="539" s="2" customFormat="1" ht="14.4" customHeight="1">
      <c r="A539" s="36"/>
      <c r="B539" s="37"/>
      <c r="C539" s="208" t="s">
        <v>1765</v>
      </c>
      <c r="D539" s="208" t="s">
        <v>324</v>
      </c>
      <c r="E539" s="209" t="s">
        <v>1766</v>
      </c>
      <c r="F539" s="210" t="s">
        <v>1767</v>
      </c>
      <c r="G539" s="211" t="s">
        <v>166</v>
      </c>
      <c r="H539" s="212">
        <v>5</v>
      </c>
      <c r="I539" s="213"/>
      <c r="J539" s="214">
        <f>ROUND(I539*H539,2)</f>
        <v>0</v>
      </c>
      <c r="K539" s="210" t="s">
        <v>156</v>
      </c>
      <c r="L539" s="215"/>
      <c r="M539" s="216" t="s">
        <v>19</v>
      </c>
      <c r="N539" s="217" t="s">
        <v>46</v>
      </c>
      <c r="O539" s="82"/>
      <c r="P539" s="204">
        <f>O539*H539</f>
        <v>0</v>
      </c>
      <c r="Q539" s="204">
        <v>0.00040000000000000002</v>
      </c>
      <c r="R539" s="204">
        <f>Q539*H539</f>
        <v>0.002</v>
      </c>
      <c r="S539" s="204">
        <v>0</v>
      </c>
      <c r="T539" s="20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06" t="s">
        <v>282</v>
      </c>
      <c r="AT539" s="206" t="s">
        <v>324</v>
      </c>
      <c r="AU539" s="206" t="s">
        <v>158</v>
      </c>
      <c r="AY539" s="15" t="s">
        <v>150</v>
      </c>
      <c r="BE539" s="207">
        <f>IF(N539="základní",J539,0)</f>
        <v>0</v>
      </c>
      <c r="BF539" s="207">
        <f>IF(N539="snížená",J539,0)</f>
        <v>0</v>
      </c>
      <c r="BG539" s="207">
        <f>IF(N539="zákl. přenesená",J539,0)</f>
        <v>0</v>
      </c>
      <c r="BH539" s="207">
        <f>IF(N539="sníž. přenesená",J539,0)</f>
        <v>0</v>
      </c>
      <c r="BI539" s="207">
        <f>IF(N539="nulová",J539,0)</f>
        <v>0</v>
      </c>
      <c r="BJ539" s="15" t="s">
        <v>80</v>
      </c>
      <c r="BK539" s="207">
        <f>ROUND(I539*H539,2)</f>
        <v>0</v>
      </c>
      <c r="BL539" s="15" t="s">
        <v>217</v>
      </c>
      <c r="BM539" s="206" t="s">
        <v>1768</v>
      </c>
    </row>
    <row r="540" s="2" customFormat="1" ht="14.4" customHeight="1">
      <c r="A540" s="36"/>
      <c r="B540" s="37"/>
      <c r="C540" s="195" t="s">
        <v>1769</v>
      </c>
      <c r="D540" s="195" t="s">
        <v>152</v>
      </c>
      <c r="E540" s="196" t="s">
        <v>1770</v>
      </c>
      <c r="F540" s="197" t="s">
        <v>1771</v>
      </c>
      <c r="G540" s="198" t="s">
        <v>166</v>
      </c>
      <c r="H540" s="199">
        <v>10</v>
      </c>
      <c r="I540" s="200"/>
      <c r="J540" s="201">
        <f>ROUND(I540*H540,2)</f>
        <v>0</v>
      </c>
      <c r="K540" s="197" t="s">
        <v>1583</v>
      </c>
      <c r="L540" s="42"/>
      <c r="M540" s="202" t="s">
        <v>19</v>
      </c>
      <c r="N540" s="203" t="s">
        <v>46</v>
      </c>
      <c r="O540" s="82"/>
      <c r="P540" s="204">
        <f>O540*H540</f>
        <v>0</v>
      </c>
      <c r="Q540" s="204">
        <v>0</v>
      </c>
      <c r="R540" s="204">
        <f>Q540*H540</f>
        <v>0</v>
      </c>
      <c r="S540" s="204">
        <v>0</v>
      </c>
      <c r="T540" s="20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6" t="s">
        <v>217</v>
      </c>
      <c r="AT540" s="206" t="s">
        <v>152</v>
      </c>
      <c r="AU540" s="206" t="s">
        <v>158</v>
      </c>
      <c r="AY540" s="15" t="s">
        <v>150</v>
      </c>
      <c r="BE540" s="207">
        <f>IF(N540="základní",J540,0)</f>
        <v>0</v>
      </c>
      <c r="BF540" s="207">
        <f>IF(N540="snížená",J540,0)</f>
        <v>0</v>
      </c>
      <c r="BG540" s="207">
        <f>IF(N540="zákl. přenesená",J540,0)</f>
        <v>0</v>
      </c>
      <c r="BH540" s="207">
        <f>IF(N540="sníž. přenesená",J540,0)</f>
        <v>0</v>
      </c>
      <c r="BI540" s="207">
        <f>IF(N540="nulová",J540,0)</f>
        <v>0</v>
      </c>
      <c r="BJ540" s="15" t="s">
        <v>80</v>
      </c>
      <c r="BK540" s="207">
        <f>ROUND(I540*H540,2)</f>
        <v>0</v>
      </c>
      <c r="BL540" s="15" t="s">
        <v>217</v>
      </c>
      <c r="BM540" s="206" t="s">
        <v>1772</v>
      </c>
    </row>
    <row r="541" s="2" customFormat="1" ht="14.4" customHeight="1">
      <c r="A541" s="36"/>
      <c r="B541" s="37"/>
      <c r="C541" s="208" t="s">
        <v>1773</v>
      </c>
      <c r="D541" s="208" t="s">
        <v>324</v>
      </c>
      <c r="E541" s="209" t="s">
        <v>1774</v>
      </c>
      <c r="F541" s="210" t="s">
        <v>1775</v>
      </c>
      <c r="G541" s="211" t="s">
        <v>166</v>
      </c>
      <c r="H541" s="212">
        <v>10</v>
      </c>
      <c r="I541" s="213"/>
      <c r="J541" s="214">
        <f>ROUND(I541*H541,2)</f>
        <v>0</v>
      </c>
      <c r="K541" s="210" t="s">
        <v>19</v>
      </c>
      <c r="L541" s="215"/>
      <c r="M541" s="216" t="s">
        <v>19</v>
      </c>
      <c r="N541" s="217" t="s">
        <v>46</v>
      </c>
      <c r="O541" s="82"/>
      <c r="P541" s="204">
        <f>O541*H541</f>
        <v>0</v>
      </c>
      <c r="Q541" s="204">
        <v>0</v>
      </c>
      <c r="R541" s="204">
        <f>Q541*H541</f>
        <v>0</v>
      </c>
      <c r="S541" s="204">
        <v>0</v>
      </c>
      <c r="T541" s="20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06" t="s">
        <v>282</v>
      </c>
      <c r="AT541" s="206" t="s">
        <v>324</v>
      </c>
      <c r="AU541" s="206" t="s">
        <v>158</v>
      </c>
      <c r="AY541" s="15" t="s">
        <v>150</v>
      </c>
      <c r="BE541" s="207">
        <f>IF(N541="základní",J541,0)</f>
        <v>0</v>
      </c>
      <c r="BF541" s="207">
        <f>IF(N541="snížená",J541,0)</f>
        <v>0</v>
      </c>
      <c r="BG541" s="207">
        <f>IF(N541="zákl. přenesená",J541,0)</f>
        <v>0</v>
      </c>
      <c r="BH541" s="207">
        <f>IF(N541="sníž. přenesená",J541,0)</f>
        <v>0</v>
      </c>
      <c r="BI541" s="207">
        <f>IF(N541="nulová",J541,0)</f>
        <v>0</v>
      </c>
      <c r="BJ541" s="15" t="s">
        <v>80</v>
      </c>
      <c r="BK541" s="207">
        <f>ROUND(I541*H541,2)</f>
        <v>0</v>
      </c>
      <c r="BL541" s="15" t="s">
        <v>217</v>
      </c>
      <c r="BM541" s="206" t="s">
        <v>1776</v>
      </c>
    </row>
    <row r="542" s="2" customFormat="1" ht="14.4" customHeight="1">
      <c r="A542" s="36"/>
      <c r="B542" s="37"/>
      <c r="C542" s="195" t="s">
        <v>1777</v>
      </c>
      <c r="D542" s="195" t="s">
        <v>152</v>
      </c>
      <c r="E542" s="196" t="s">
        <v>1778</v>
      </c>
      <c r="F542" s="197" t="s">
        <v>1779</v>
      </c>
      <c r="G542" s="198" t="s">
        <v>166</v>
      </c>
      <c r="H542" s="199">
        <v>10</v>
      </c>
      <c r="I542" s="200"/>
      <c r="J542" s="201">
        <f>ROUND(I542*H542,2)</f>
        <v>0</v>
      </c>
      <c r="K542" s="197" t="s">
        <v>1583</v>
      </c>
      <c r="L542" s="42"/>
      <c r="M542" s="202" t="s">
        <v>19</v>
      </c>
      <c r="N542" s="203" t="s">
        <v>46</v>
      </c>
      <c r="O542" s="82"/>
      <c r="P542" s="204">
        <f>O542*H542</f>
        <v>0</v>
      </c>
      <c r="Q542" s="204">
        <v>0</v>
      </c>
      <c r="R542" s="204">
        <f>Q542*H542</f>
        <v>0</v>
      </c>
      <c r="S542" s="204">
        <v>0</v>
      </c>
      <c r="T542" s="20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6" t="s">
        <v>217</v>
      </c>
      <c r="AT542" s="206" t="s">
        <v>152</v>
      </c>
      <c r="AU542" s="206" t="s">
        <v>158</v>
      </c>
      <c r="AY542" s="15" t="s">
        <v>150</v>
      </c>
      <c r="BE542" s="207">
        <f>IF(N542="základní",J542,0)</f>
        <v>0</v>
      </c>
      <c r="BF542" s="207">
        <f>IF(N542="snížená",J542,0)</f>
        <v>0</v>
      </c>
      <c r="BG542" s="207">
        <f>IF(N542="zákl. přenesená",J542,0)</f>
        <v>0</v>
      </c>
      <c r="BH542" s="207">
        <f>IF(N542="sníž. přenesená",J542,0)</f>
        <v>0</v>
      </c>
      <c r="BI542" s="207">
        <f>IF(N542="nulová",J542,0)</f>
        <v>0</v>
      </c>
      <c r="BJ542" s="15" t="s">
        <v>80</v>
      </c>
      <c r="BK542" s="207">
        <f>ROUND(I542*H542,2)</f>
        <v>0</v>
      </c>
      <c r="BL542" s="15" t="s">
        <v>217</v>
      </c>
      <c r="BM542" s="206" t="s">
        <v>1780</v>
      </c>
    </row>
    <row r="543" s="2" customFormat="1" ht="14.4" customHeight="1">
      <c r="A543" s="36"/>
      <c r="B543" s="37"/>
      <c r="C543" s="208" t="s">
        <v>1781</v>
      </c>
      <c r="D543" s="208" t="s">
        <v>324</v>
      </c>
      <c r="E543" s="209" t="s">
        <v>1782</v>
      </c>
      <c r="F543" s="210" t="s">
        <v>1783</v>
      </c>
      <c r="G543" s="211" t="s">
        <v>166</v>
      </c>
      <c r="H543" s="212">
        <v>10</v>
      </c>
      <c r="I543" s="213"/>
      <c r="J543" s="214">
        <f>ROUND(I543*H543,2)</f>
        <v>0</v>
      </c>
      <c r="K543" s="210" t="s">
        <v>19</v>
      </c>
      <c r="L543" s="215"/>
      <c r="M543" s="216" t="s">
        <v>19</v>
      </c>
      <c r="N543" s="217" t="s">
        <v>46</v>
      </c>
      <c r="O543" s="82"/>
      <c r="P543" s="204">
        <f>O543*H543</f>
        <v>0</v>
      </c>
      <c r="Q543" s="204">
        <v>0</v>
      </c>
      <c r="R543" s="204">
        <f>Q543*H543</f>
        <v>0</v>
      </c>
      <c r="S543" s="204">
        <v>0</v>
      </c>
      <c r="T543" s="20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06" t="s">
        <v>282</v>
      </c>
      <c r="AT543" s="206" t="s">
        <v>324</v>
      </c>
      <c r="AU543" s="206" t="s">
        <v>158</v>
      </c>
      <c r="AY543" s="15" t="s">
        <v>150</v>
      </c>
      <c r="BE543" s="207">
        <f>IF(N543="základní",J543,0)</f>
        <v>0</v>
      </c>
      <c r="BF543" s="207">
        <f>IF(N543="snížená",J543,0)</f>
        <v>0</v>
      </c>
      <c r="BG543" s="207">
        <f>IF(N543="zákl. přenesená",J543,0)</f>
        <v>0</v>
      </c>
      <c r="BH543" s="207">
        <f>IF(N543="sníž. přenesená",J543,0)</f>
        <v>0</v>
      </c>
      <c r="BI543" s="207">
        <f>IF(N543="nulová",J543,0)</f>
        <v>0</v>
      </c>
      <c r="BJ543" s="15" t="s">
        <v>80</v>
      </c>
      <c r="BK543" s="207">
        <f>ROUND(I543*H543,2)</f>
        <v>0</v>
      </c>
      <c r="BL543" s="15" t="s">
        <v>217</v>
      </c>
      <c r="BM543" s="206" t="s">
        <v>1784</v>
      </c>
    </row>
    <row r="544" s="2" customFormat="1" ht="14.4" customHeight="1">
      <c r="A544" s="36"/>
      <c r="B544" s="37"/>
      <c r="C544" s="195" t="s">
        <v>1785</v>
      </c>
      <c r="D544" s="195" t="s">
        <v>152</v>
      </c>
      <c r="E544" s="196" t="s">
        <v>1786</v>
      </c>
      <c r="F544" s="197" t="s">
        <v>1787</v>
      </c>
      <c r="G544" s="198" t="s">
        <v>166</v>
      </c>
      <c r="H544" s="199">
        <v>10</v>
      </c>
      <c r="I544" s="200"/>
      <c r="J544" s="201">
        <f>ROUND(I544*H544,2)</f>
        <v>0</v>
      </c>
      <c r="K544" s="197" t="s">
        <v>1583</v>
      </c>
      <c r="L544" s="42"/>
      <c r="M544" s="202" t="s">
        <v>19</v>
      </c>
      <c r="N544" s="203" t="s">
        <v>46</v>
      </c>
      <c r="O544" s="82"/>
      <c r="P544" s="204">
        <f>O544*H544</f>
        <v>0</v>
      </c>
      <c r="Q544" s="204">
        <v>0</v>
      </c>
      <c r="R544" s="204">
        <f>Q544*H544</f>
        <v>0</v>
      </c>
      <c r="S544" s="204">
        <v>0</v>
      </c>
      <c r="T544" s="20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206" t="s">
        <v>217</v>
      </c>
      <c r="AT544" s="206" t="s">
        <v>152</v>
      </c>
      <c r="AU544" s="206" t="s">
        <v>158</v>
      </c>
      <c r="AY544" s="15" t="s">
        <v>150</v>
      </c>
      <c r="BE544" s="207">
        <f>IF(N544="základní",J544,0)</f>
        <v>0</v>
      </c>
      <c r="BF544" s="207">
        <f>IF(N544="snížená",J544,0)</f>
        <v>0</v>
      </c>
      <c r="BG544" s="207">
        <f>IF(N544="zákl. přenesená",J544,0)</f>
        <v>0</v>
      </c>
      <c r="BH544" s="207">
        <f>IF(N544="sníž. přenesená",J544,0)</f>
        <v>0</v>
      </c>
      <c r="BI544" s="207">
        <f>IF(N544="nulová",J544,0)</f>
        <v>0</v>
      </c>
      <c r="BJ544" s="15" t="s">
        <v>80</v>
      </c>
      <c r="BK544" s="207">
        <f>ROUND(I544*H544,2)</f>
        <v>0</v>
      </c>
      <c r="BL544" s="15" t="s">
        <v>217</v>
      </c>
      <c r="BM544" s="206" t="s">
        <v>1788</v>
      </c>
    </row>
    <row r="545" s="2" customFormat="1" ht="14.4" customHeight="1">
      <c r="A545" s="36"/>
      <c r="B545" s="37"/>
      <c r="C545" s="208" t="s">
        <v>1789</v>
      </c>
      <c r="D545" s="208" t="s">
        <v>324</v>
      </c>
      <c r="E545" s="209" t="s">
        <v>1790</v>
      </c>
      <c r="F545" s="210" t="s">
        <v>1791</v>
      </c>
      <c r="G545" s="211" t="s">
        <v>166</v>
      </c>
      <c r="H545" s="212">
        <v>10</v>
      </c>
      <c r="I545" s="213"/>
      <c r="J545" s="214">
        <f>ROUND(I545*H545,2)</f>
        <v>0</v>
      </c>
      <c r="K545" s="210" t="s">
        <v>19</v>
      </c>
      <c r="L545" s="215"/>
      <c r="M545" s="216" t="s">
        <v>19</v>
      </c>
      <c r="N545" s="217" t="s">
        <v>46</v>
      </c>
      <c r="O545" s="82"/>
      <c r="P545" s="204">
        <f>O545*H545</f>
        <v>0</v>
      </c>
      <c r="Q545" s="204">
        <v>0</v>
      </c>
      <c r="R545" s="204">
        <f>Q545*H545</f>
        <v>0</v>
      </c>
      <c r="S545" s="204">
        <v>0</v>
      </c>
      <c r="T545" s="20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6" t="s">
        <v>282</v>
      </c>
      <c r="AT545" s="206" t="s">
        <v>324</v>
      </c>
      <c r="AU545" s="206" t="s">
        <v>158</v>
      </c>
      <c r="AY545" s="15" t="s">
        <v>150</v>
      </c>
      <c r="BE545" s="207">
        <f>IF(N545="základní",J545,0)</f>
        <v>0</v>
      </c>
      <c r="BF545" s="207">
        <f>IF(N545="snížená",J545,0)</f>
        <v>0</v>
      </c>
      <c r="BG545" s="207">
        <f>IF(N545="zákl. přenesená",J545,0)</f>
        <v>0</v>
      </c>
      <c r="BH545" s="207">
        <f>IF(N545="sníž. přenesená",J545,0)</f>
        <v>0</v>
      </c>
      <c r="BI545" s="207">
        <f>IF(N545="nulová",J545,0)</f>
        <v>0</v>
      </c>
      <c r="BJ545" s="15" t="s">
        <v>80</v>
      </c>
      <c r="BK545" s="207">
        <f>ROUND(I545*H545,2)</f>
        <v>0</v>
      </c>
      <c r="BL545" s="15" t="s">
        <v>217</v>
      </c>
      <c r="BM545" s="206" t="s">
        <v>1792</v>
      </c>
    </row>
    <row r="546" s="2" customFormat="1" ht="24.15" customHeight="1">
      <c r="A546" s="36"/>
      <c r="B546" s="37"/>
      <c r="C546" s="195" t="s">
        <v>1793</v>
      </c>
      <c r="D546" s="195" t="s">
        <v>152</v>
      </c>
      <c r="E546" s="196" t="s">
        <v>1794</v>
      </c>
      <c r="F546" s="197" t="s">
        <v>1795</v>
      </c>
      <c r="G546" s="198" t="s">
        <v>166</v>
      </c>
      <c r="H546" s="199">
        <v>11</v>
      </c>
      <c r="I546" s="200"/>
      <c r="J546" s="201">
        <f>ROUND(I546*H546,2)</f>
        <v>0</v>
      </c>
      <c r="K546" s="197" t="s">
        <v>156</v>
      </c>
      <c r="L546" s="42"/>
      <c r="M546" s="202" t="s">
        <v>19</v>
      </c>
      <c r="N546" s="203" t="s">
        <v>46</v>
      </c>
      <c r="O546" s="82"/>
      <c r="P546" s="204">
        <f>O546*H546</f>
        <v>0</v>
      </c>
      <c r="Q546" s="204">
        <v>0</v>
      </c>
      <c r="R546" s="204">
        <f>Q546*H546</f>
        <v>0</v>
      </c>
      <c r="S546" s="204">
        <v>0</v>
      </c>
      <c r="T546" s="20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206" t="s">
        <v>217</v>
      </c>
      <c r="AT546" s="206" t="s">
        <v>152</v>
      </c>
      <c r="AU546" s="206" t="s">
        <v>158</v>
      </c>
      <c r="AY546" s="15" t="s">
        <v>150</v>
      </c>
      <c r="BE546" s="207">
        <f>IF(N546="základní",J546,0)</f>
        <v>0</v>
      </c>
      <c r="BF546" s="207">
        <f>IF(N546="snížená",J546,0)</f>
        <v>0</v>
      </c>
      <c r="BG546" s="207">
        <f>IF(N546="zákl. přenesená",J546,0)</f>
        <v>0</v>
      </c>
      <c r="BH546" s="207">
        <f>IF(N546="sníž. přenesená",J546,0)</f>
        <v>0</v>
      </c>
      <c r="BI546" s="207">
        <f>IF(N546="nulová",J546,0)</f>
        <v>0</v>
      </c>
      <c r="BJ546" s="15" t="s">
        <v>80</v>
      </c>
      <c r="BK546" s="207">
        <f>ROUND(I546*H546,2)</f>
        <v>0</v>
      </c>
      <c r="BL546" s="15" t="s">
        <v>217</v>
      </c>
      <c r="BM546" s="206" t="s">
        <v>1796</v>
      </c>
    </row>
    <row r="547" s="2" customFormat="1" ht="24.15" customHeight="1">
      <c r="A547" s="36"/>
      <c r="B547" s="37"/>
      <c r="C547" s="195" t="s">
        <v>1797</v>
      </c>
      <c r="D547" s="195" t="s">
        <v>152</v>
      </c>
      <c r="E547" s="196" t="s">
        <v>1798</v>
      </c>
      <c r="F547" s="197" t="s">
        <v>1799</v>
      </c>
      <c r="G547" s="198" t="s">
        <v>166</v>
      </c>
      <c r="H547" s="199">
        <v>2</v>
      </c>
      <c r="I547" s="200"/>
      <c r="J547" s="201">
        <f>ROUND(I547*H547,2)</f>
        <v>0</v>
      </c>
      <c r="K547" s="197" t="s">
        <v>156</v>
      </c>
      <c r="L547" s="42"/>
      <c r="M547" s="202" t="s">
        <v>19</v>
      </c>
      <c r="N547" s="203" t="s">
        <v>46</v>
      </c>
      <c r="O547" s="82"/>
      <c r="P547" s="204">
        <f>O547*H547</f>
        <v>0</v>
      </c>
      <c r="Q547" s="204">
        <v>0</v>
      </c>
      <c r="R547" s="204">
        <f>Q547*H547</f>
        <v>0</v>
      </c>
      <c r="S547" s="204">
        <v>0</v>
      </c>
      <c r="T547" s="20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06" t="s">
        <v>217</v>
      </c>
      <c r="AT547" s="206" t="s">
        <v>152</v>
      </c>
      <c r="AU547" s="206" t="s">
        <v>158</v>
      </c>
      <c r="AY547" s="15" t="s">
        <v>150</v>
      </c>
      <c r="BE547" s="207">
        <f>IF(N547="základní",J547,0)</f>
        <v>0</v>
      </c>
      <c r="BF547" s="207">
        <f>IF(N547="snížená",J547,0)</f>
        <v>0</v>
      </c>
      <c r="BG547" s="207">
        <f>IF(N547="zákl. přenesená",J547,0)</f>
        <v>0</v>
      </c>
      <c r="BH547" s="207">
        <f>IF(N547="sníž. přenesená",J547,0)</f>
        <v>0</v>
      </c>
      <c r="BI547" s="207">
        <f>IF(N547="nulová",J547,0)</f>
        <v>0</v>
      </c>
      <c r="BJ547" s="15" t="s">
        <v>80</v>
      </c>
      <c r="BK547" s="207">
        <f>ROUND(I547*H547,2)</f>
        <v>0</v>
      </c>
      <c r="BL547" s="15" t="s">
        <v>217</v>
      </c>
      <c r="BM547" s="206" t="s">
        <v>1800</v>
      </c>
    </row>
    <row r="548" s="2" customFormat="1" ht="14.4" customHeight="1">
      <c r="A548" s="36"/>
      <c r="B548" s="37"/>
      <c r="C548" s="208" t="s">
        <v>1801</v>
      </c>
      <c r="D548" s="208" t="s">
        <v>324</v>
      </c>
      <c r="E548" s="209" t="s">
        <v>1802</v>
      </c>
      <c r="F548" s="210" t="s">
        <v>1803</v>
      </c>
      <c r="G548" s="211" t="s">
        <v>166</v>
      </c>
      <c r="H548" s="212">
        <v>13</v>
      </c>
      <c r="I548" s="213"/>
      <c r="J548" s="214">
        <f>ROUND(I548*H548,2)</f>
        <v>0</v>
      </c>
      <c r="K548" s="210" t="s">
        <v>19</v>
      </c>
      <c r="L548" s="215"/>
      <c r="M548" s="216" t="s">
        <v>19</v>
      </c>
      <c r="N548" s="217" t="s">
        <v>46</v>
      </c>
      <c r="O548" s="82"/>
      <c r="P548" s="204">
        <f>O548*H548</f>
        <v>0</v>
      </c>
      <c r="Q548" s="204">
        <v>1.0000000000000001E-05</v>
      </c>
      <c r="R548" s="204">
        <f>Q548*H548</f>
        <v>0.00013000000000000002</v>
      </c>
      <c r="S548" s="204">
        <v>0</v>
      </c>
      <c r="T548" s="20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6" t="s">
        <v>282</v>
      </c>
      <c r="AT548" s="206" t="s">
        <v>324</v>
      </c>
      <c r="AU548" s="206" t="s">
        <v>158</v>
      </c>
      <c r="AY548" s="15" t="s">
        <v>150</v>
      </c>
      <c r="BE548" s="207">
        <f>IF(N548="základní",J548,0)</f>
        <v>0</v>
      </c>
      <c r="BF548" s="207">
        <f>IF(N548="snížená",J548,0)</f>
        <v>0</v>
      </c>
      <c r="BG548" s="207">
        <f>IF(N548="zákl. přenesená",J548,0)</f>
        <v>0</v>
      </c>
      <c r="BH548" s="207">
        <f>IF(N548="sníž. přenesená",J548,0)</f>
        <v>0</v>
      </c>
      <c r="BI548" s="207">
        <f>IF(N548="nulová",J548,0)</f>
        <v>0</v>
      </c>
      <c r="BJ548" s="15" t="s">
        <v>80</v>
      </c>
      <c r="BK548" s="207">
        <f>ROUND(I548*H548,2)</f>
        <v>0</v>
      </c>
      <c r="BL548" s="15" t="s">
        <v>217</v>
      </c>
      <c r="BM548" s="206" t="s">
        <v>1804</v>
      </c>
    </row>
    <row r="549" s="2" customFormat="1" ht="24.15" customHeight="1">
      <c r="A549" s="36"/>
      <c r="B549" s="37"/>
      <c r="C549" s="195" t="s">
        <v>1805</v>
      </c>
      <c r="D549" s="195" t="s">
        <v>152</v>
      </c>
      <c r="E549" s="196" t="s">
        <v>1806</v>
      </c>
      <c r="F549" s="197" t="s">
        <v>1807</v>
      </c>
      <c r="G549" s="198" t="s">
        <v>166</v>
      </c>
      <c r="H549" s="199">
        <v>40</v>
      </c>
      <c r="I549" s="200"/>
      <c r="J549" s="201">
        <f>ROUND(I549*H549,2)</f>
        <v>0</v>
      </c>
      <c r="K549" s="197" t="s">
        <v>1583</v>
      </c>
      <c r="L549" s="42"/>
      <c r="M549" s="202" t="s">
        <v>19</v>
      </c>
      <c r="N549" s="203" t="s">
        <v>46</v>
      </c>
      <c r="O549" s="82"/>
      <c r="P549" s="204">
        <f>O549*H549</f>
        <v>0</v>
      </c>
      <c r="Q549" s="204">
        <v>0</v>
      </c>
      <c r="R549" s="204">
        <f>Q549*H549</f>
        <v>0</v>
      </c>
      <c r="S549" s="204">
        <v>0</v>
      </c>
      <c r="T549" s="20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06" t="s">
        <v>217</v>
      </c>
      <c r="AT549" s="206" t="s">
        <v>152</v>
      </c>
      <c r="AU549" s="206" t="s">
        <v>158</v>
      </c>
      <c r="AY549" s="15" t="s">
        <v>150</v>
      </c>
      <c r="BE549" s="207">
        <f>IF(N549="základní",J549,0)</f>
        <v>0</v>
      </c>
      <c r="BF549" s="207">
        <f>IF(N549="snížená",J549,0)</f>
        <v>0</v>
      </c>
      <c r="BG549" s="207">
        <f>IF(N549="zákl. přenesená",J549,0)</f>
        <v>0</v>
      </c>
      <c r="BH549" s="207">
        <f>IF(N549="sníž. přenesená",J549,0)</f>
        <v>0</v>
      </c>
      <c r="BI549" s="207">
        <f>IF(N549="nulová",J549,0)</f>
        <v>0</v>
      </c>
      <c r="BJ549" s="15" t="s">
        <v>80</v>
      </c>
      <c r="BK549" s="207">
        <f>ROUND(I549*H549,2)</f>
        <v>0</v>
      </c>
      <c r="BL549" s="15" t="s">
        <v>217</v>
      </c>
      <c r="BM549" s="206" t="s">
        <v>1808</v>
      </c>
    </row>
    <row r="550" s="2" customFormat="1" ht="14.4" customHeight="1">
      <c r="A550" s="36"/>
      <c r="B550" s="37"/>
      <c r="C550" s="208" t="s">
        <v>1809</v>
      </c>
      <c r="D550" s="208" t="s">
        <v>324</v>
      </c>
      <c r="E550" s="209" t="s">
        <v>1810</v>
      </c>
      <c r="F550" s="210" t="s">
        <v>1811</v>
      </c>
      <c r="G550" s="211" t="s">
        <v>166</v>
      </c>
      <c r="H550" s="212">
        <v>40</v>
      </c>
      <c r="I550" s="213"/>
      <c r="J550" s="214">
        <f>ROUND(I550*H550,2)</f>
        <v>0</v>
      </c>
      <c r="K550" s="210" t="s">
        <v>19</v>
      </c>
      <c r="L550" s="215"/>
      <c r="M550" s="216" t="s">
        <v>19</v>
      </c>
      <c r="N550" s="217" t="s">
        <v>46</v>
      </c>
      <c r="O550" s="82"/>
      <c r="P550" s="204">
        <f>O550*H550</f>
        <v>0</v>
      </c>
      <c r="Q550" s="204">
        <v>0</v>
      </c>
      <c r="R550" s="204">
        <f>Q550*H550</f>
        <v>0</v>
      </c>
      <c r="S550" s="204">
        <v>0</v>
      </c>
      <c r="T550" s="20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06" t="s">
        <v>282</v>
      </c>
      <c r="AT550" s="206" t="s">
        <v>324</v>
      </c>
      <c r="AU550" s="206" t="s">
        <v>158</v>
      </c>
      <c r="AY550" s="15" t="s">
        <v>150</v>
      </c>
      <c r="BE550" s="207">
        <f>IF(N550="základní",J550,0)</f>
        <v>0</v>
      </c>
      <c r="BF550" s="207">
        <f>IF(N550="snížená",J550,0)</f>
        <v>0</v>
      </c>
      <c r="BG550" s="207">
        <f>IF(N550="zákl. přenesená",J550,0)</f>
        <v>0</v>
      </c>
      <c r="BH550" s="207">
        <f>IF(N550="sníž. přenesená",J550,0)</f>
        <v>0</v>
      </c>
      <c r="BI550" s="207">
        <f>IF(N550="nulová",J550,0)</f>
        <v>0</v>
      </c>
      <c r="BJ550" s="15" t="s">
        <v>80</v>
      </c>
      <c r="BK550" s="207">
        <f>ROUND(I550*H550,2)</f>
        <v>0</v>
      </c>
      <c r="BL550" s="15" t="s">
        <v>217</v>
      </c>
      <c r="BM550" s="206" t="s">
        <v>1812</v>
      </c>
    </row>
    <row r="551" s="2" customFormat="1" ht="24.15" customHeight="1">
      <c r="A551" s="36"/>
      <c r="B551" s="37"/>
      <c r="C551" s="195" t="s">
        <v>1813</v>
      </c>
      <c r="D551" s="195" t="s">
        <v>152</v>
      </c>
      <c r="E551" s="196" t="s">
        <v>1814</v>
      </c>
      <c r="F551" s="197" t="s">
        <v>1815</v>
      </c>
      <c r="G551" s="198" t="s">
        <v>170</v>
      </c>
      <c r="H551" s="199">
        <v>230</v>
      </c>
      <c r="I551" s="200"/>
      <c r="J551" s="201">
        <f>ROUND(I551*H551,2)</f>
        <v>0</v>
      </c>
      <c r="K551" s="197" t="s">
        <v>156</v>
      </c>
      <c r="L551" s="42"/>
      <c r="M551" s="202" t="s">
        <v>19</v>
      </c>
      <c r="N551" s="203" t="s">
        <v>46</v>
      </c>
      <c r="O551" s="82"/>
      <c r="P551" s="204">
        <f>O551*H551</f>
        <v>0</v>
      </c>
      <c r="Q551" s="204">
        <v>0</v>
      </c>
      <c r="R551" s="204">
        <f>Q551*H551</f>
        <v>0</v>
      </c>
      <c r="S551" s="204">
        <v>0</v>
      </c>
      <c r="T551" s="20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6" t="s">
        <v>217</v>
      </c>
      <c r="AT551" s="206" t="s">
        <v>152</v>
      </c>
      <c r="AU551" s="206" t="s">
        <v>158</v>
      </c>
      <c r="AY551" s="15" t="s">
        <v>150</v>
      </c>
      <c r="BE551" s="207">
        <f>IF(N551="základní",J551,0)</f>
        <v>0</v>
      </c>
      <c r="BF551" s="207">
        <f>IF(N551="snížená",J551,0)</f>
        <v>0</v>
      </c>
      <c r="BG551" s="207">
        <f>IF(N551="zákl. přenesená",J551,0)</f>
        <v>0</v>
      </c>
      <c r="BH551" s="207">
        <f>IF(N551="sníž. přenesená",J551,0)</f>
        <v>0</v>
      </c>
      <c r="BI551" s="207">
        <f>IF(N551="nulová",J551,0)</f>
        <v>0</v>
      </c>
      <c r="BJ551" s="15" t="s">
        <v>80</v>
      </c>
      <c r="BK551" s="207">
        <f>ROUND(I551*H551,2)</f>
        <v>0</v>
      </c>
      <c r="BL551" s="15" t="s">
        <v>217</v>
      </c>
      <c r="BM551" s="206" t="s">
        <v>1816</v>
      </c>
    </row>
    <row r="552" s="2" customFormat="1" ht="14.4" customHeight="1">
      <c r="A552" s="36"/>
      <c r="B552" s="37"/>
      <c r="C552" s="208" t="s">
        <v>1817</v>
      </c>
      <c r="D552" s="208" t="s">
        <v>324</v>
      </c>
      <c r="E552" s="209" t="s">
        <v>1818</v>
      </c>
      <c r="F552" s="210" t="s">
        <v>1819</v>
      </c>
      <c r="G552" s="211" t="s">
        <v>170</v>
      </c>
      <c r="H552" s="212">
        <v>230</v>
      </c>
      <c r="I552" s="213"/>
      <c r="J552" s="214">
        <f>ROUND(I552*H552,2)</f>
        <v>0</v>
      </c>
      <c r="K552" s="210" t="s">
        <v>156</v>
      </c>
      <c r="L552" s="215"/>
      <c r="M552" s="216" t="s">
        <v>19</v>
      </c>
      <c r="N552" s="217" t="s">
        <v>46</v>
      </c>
      <c r="O552" s="82"/>
      <c r="P552" s="204">
        <f>O552*H552</f>
        <v>0</v>
      </c>
      <c r="Q552" s="204">
        <v>0.001</v>
      </c>
      <c r="R552" s="204">
        <f>Q552*H552</f>
        <v>0.23000000000000001</v>
      </c>
      <c r="S552" s="204">
        <v>0</v>
      </c>
      <c r="T552" s="20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06" t="s">
        <v>282</v>
      </c>
      <c r="AT552" s="206" t="s">
        <v>324</v>
      </c>
      <c r="AU552" s="206" t="s">
        <v>158</v>
      </c>
      <c r="AY552" s="15" t="s">
        <v>150</v>
      </c>
      <c r="BE552" s="207">
        <f>IF(N552="základní",J552,0)</f>
        <v>0</v>
      </c>
      <c r="BF552" s="207">
        <f>IF(N552="snížená",J552,0)</f>
        <v>0</v>
      </c>
      <c r="BG552" s="207">
        <f>IF(N552="zákl. přenesená",J552,0)</f>
        <v>0</v>
      </c>
      <c r="BH552" s="207">
        <f>IF(N552="sníž. přenesená",J552,0)</f>
        <v>0</v>
      </c>
      <c r="BI552" s="207">
        <f>IF(N552="nulová",J552,0)</f>
        <v>0</v>
      </c>
      <c r="BJ552" s="15" t="s">
        <v>80</v>
      </c>
      <c r="BK552" s="207">
        <f>ROUND(I552*H552,2)</f>
        <v>0</v>
      </c>
      <c r="BL552" s="15" t="s">
        <v>217</v>
      </c>
      <c r="BM552" s="206" t="s">
        <v>1820</v>
      </c>
    </row>
    <row r="553" s="2" customFormat="1" ht="14.4" customHeight="1">
      <c r="A553" s="36"/>
      <c r="B553" s="37"/>
      <c r="C553" s="195" t="s">
        <v>1821</v>
      </c>
      <c r="D553" s="195" t="s">
        <v>152</v>
      </c>
      <c r="E553" s="196" t="s">
        <v>1822</v>
      </c>
      <c r="F553" s="197" t="s">
        <v>1823</v>
      </c>
      <c r="G553" s="198" t="s">
        <v>170</v>
      </c>
      <c r="H553" s="199">
        <v>115</v>
      </c>
      <c r="I553" s="200"/>
      <c r="J553" s="201">
        <f>ROUND(I553*H553,2)</f>
        <v>0</v>
      </c>
      <c r="K553" s="197" t="s">
        <v>156</v>
      </c>
      <c r="L553" s="42"/>
      <c r="M553" s="202" t="s">
        <v>19</v>
      </c>
      <c r="N553" s="203" t="s">
        <v>46</v>
      </c>
      <c r="O553" s="82"/>
      <c r="P553" s="204">
        <f>O553*H553</f>
        <v>0</v>
      </c>
      <c r="Q553" s="204">
        <v>0</v>
      </c>
      <c r="R553" s="204">
        <f>Q553*H553</f>
        <v>0</v>
      </c>
      <c r="S553" s="204">
        <v>0</v>
      </c>
      <c r="T553" s="20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6" t="s">
        <v>217</v>
      </c>
      <c r="AT553" s="206" t="s">
        <v>152</v>
      </c>
      <c r="AU553" s="206" t="s">
        <v>158</v>
      </c>
      <c r="AY553" s="15" t="s">
        <v>150</v>
      </c>
      <c r="BE553" s="207">
        <f>IF(N553="základní",J553,0)</f>
        <v>0</v>
      </c>
      <c r="BF553" s="207">
        <f>IF(N553="snížená",J553,0)</f>
        <v>0</v>
      </c>
      <c r="BG553" s="207">
        <f>IF(N553="zákl. přenesená",J553,0)</f>
        <v>0</v>
      </c>
      <c r="BH553" s="207">
        <f>IF(N553="sníž. přenesená",J553,0)</f>
        <v>0</v>
      </c>
      <c r="BI553" s="207">
        <f>IF(N553="nulová",J553,0)</f>
        <v>0</v>
      </c>
      <c r="BJ553" s="15" t="s">
        <v>80</v>
      </c>
      <c r="BK553" s="207">
        <f>ROUND(I553*H553,2)</f>
        <v>0</v>
      </c>
      <c r="BL553" s="15" t="s">
        <v>217</v>
      </c>
      <c r="BM553" s="206" t="s">
        <v>1824</v>
      </c>
    </row>
    <row r="554" s="2" customFormat="1" ht="14.4" customHeight="1">
      <c r="A554" s="36"/>
      <c r="B554" s="37"/>
      <c r="C554" s="195" t="s">
        <v>1825</v>
      </c>
      <c r="D554" s="195" t="s">
        <v>152</v>
      </c>
      <c r="E554" s="196" t="s">
        <v>1826</v>
      </c>
      <c r="F554" s="197" t="s">
        <v>1827</v>
      </c>
      <c r="G554" s="198" t="s">
        <v>166</v>
      </c>
      <c r="H554" s="199">
        <v>30</v>
      </c>
      <c r="I554" s="200"/>
      <c r="J554" s="201">
        <f>ROUND(I554*H554,2)</f>
        <v>0</v>
      </c>
      <c r="K554" s="197" t="s">
        <v>1583</v>
      </c>
      <c r="L554" s="42"/>
      <c r="M554" s="202" t="s">
        <v>19</v>
      </c>
      <c r="N554" s="203" t="s">
        <v>46</v>
      </c>
      <c r="O554" s="82"/>
      <c r="P554" s="204">
        <f>O554*H554</f>
        <v>0</v>
      </c>
      <c r="Q554" s="204">
        <v>0</v>
      </c>
      <c r="R554" s="204">
        <f>Q554*H554</f>
        <v>0</v>
      </c>
      <c r="S554" s="204">
        <v>0</v>
      </c>
      <c r="T554" s="20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6" t="s">
        <v>217</v>
      </c>
      <c r="AT554" s="206" t="s">
        <v>152</v>
      </c>
      <c r="AU554" s="206" t="s">
        <v>158</v>
      </c>
      <c r="AY554" s="15" t="s">
        <v>150</v>
      </c>
      <c r="BE554" s="207">
        <f>IF(N554="základní",J554,0)</f>
        <v>0</v>
      </c>
      <c r="BF554" s="207">
        <f>IF(N554="snížená",J554,0)</f>
        <v>0</v>
      </c>
      <c r="BG554" s="207">
        <f>IF(N554="zákl. přenesená",J554,0)</f>
        <v>0</v>
      </c>
      <c r="BH554" s="207">
        <f>IF(N554="sníž. přenesená",J554,0)</f>
        <v>0</v>
      </c>
      <c r="BI554" s="207">
        <f>IF(N554="nulová",J554,0)</f>
        <v>0</v>
      </c>
      <c r="BJ554" s="15" t="s">
        <v>80</v>
      </c>
      <c r="BK554" s="207">
        <f>ROUND(I554*H554,2)</f>
        <v>0</v>
      </c>
      <c r="BL554" s="15" t="s">
        <v>217</v>
      </c>
      <c r="BM554" s="206" t="s">
        <v>1828</v>
      </c>
    </row>
    <row r="555" s="2" customFormat="1" ht="14.4" customHeight="1">
      <c r="A555" s="36"/>
      <c r="B555" s="37"/>
      <c r="C555" s="208" t="s">
        <v>1829</v>
      </c>
      <c r="D555" s="208" t="s">
        <v>324</v>
      </c>
      <c r="E555" s="209" t="s">
        <v>1830</v>
      </c>
      <c r="F555" s="210" t="s">
        <v>1831</v>
      </c>
      <c r="G555" s="211" t="s">
        <v>1832</v>
      </c>
      <c r="H555" s="212">
        <v>30</v>
      </c>
      <c r="I555" s="213"/>
      <c r="J555" s="214">
        <f>ROUND(I555*H555,2)</f>
        <v>0</v>
      </c>
      <c r="K555" s="210" t="s">
        <v>19</v>
      </c>
      <c r="L555" s="215"/>
      <c r="M555" s="216" t="s">
        <v>19</v>
      </c>
      <c r="N555" s="217" t="s">
        <v>46</v>
      </c>
      <c r="O555" s="82"/>
      <c r="P555" s="204">
        <f>O555*H555</f>
        <v>0</v>
      </c>
      <c r="Q555" s="204">
        <v>0</v>
      </c>
      <c r="R555" s="204">
        <f>Q555*H555</f>
        <v>0</v>
      </c>
      <c r="S555" s="204">
        <v>0</v>
      </c>
      <c r="T555" s="20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06" t="s">
        <v>282</v>
      </c>
      <c r="AT555" s="206" t="s">
        <v>324</v>
      </c>
      <c r="AU555" s="206" t="s">
        <v>158</v>
      </c>
      <c r="AY555" s="15" t="s">
        <v>150</v>
      </c>
      <c r="BE555" s="207">
        <f>IF(N555="základní",J555,0)</f>
        <v>0</v>
      </c>
      <c r="BF555" s="207">
        <f>IF(N555="snížená",J555,0)</f>
        <v>0</v>
      </c>
      <c r="BG555" s="207">
        <f>IF(N555="zákl. přenesená",J555,0)</f>
        <v>0</v>
      </c>
      <c r="BH555" s="207">
        <f>IF(N555="sníž. přenesená",J555,0)</f>
        <v>0</v>
      </c>
      <c r="BI555" s="207">
        <f>IF(N555="nulová",J555,0)</f>
        <v>0</v>
      </c>
      <c r="BJ555" s="15" t="s">
        <v>80</v>
      </c>
      <c r="BK555" s="207">
        <f>ROUND(I555*H555,2)</f>
        <v>0</v>
      </c>
      <c r="BL555" s="15" t="s">
        <v>217</v>
      </c>
      <c r="BM555" s="206" t="s">
        <v>1833</v>
      </c>
    </row>
    <row r="556" s="2" customFormat="1" ht="14.4" customHeight="1">
      <c r="A556" s="36"/>
      <c r="B556" s="37"/>
      <c r="C556" s="208" t="s">
        <v>1834</v>
      </c>
      <c r="D556" s="208" t="s">
        <v>324</v>
      </c>
      <c r="E556" s="209" t="s">
        <v>1835</v>
      </c>
      <c r="F556" s="210" t="s">
        <v>1836</v>
      </c>
      <c r="G556" s="211" t="s">
        <v>324</v>
      </c>
      <c r="H556" s="212">
        <v>30</v>
      </c>
      <c r="I556" s="213"/>
      <c r="J556" s="214">
        <f>ROUND(I556*H556,2)</f>
        <v>0</v>
      </c>
      <c r="K556" s="210" t="s">
        <v>19</v>
      </c>
      <c r="L556" s="215"/>
      <c r="M556" s="216" t="s">
        <v>19</v>
      </c>
      <c r="N556" s="217" t="s">
        <v>46</v>
      </c>
      <c r="O556" s="82"/>
      <c r="P556" s="204">
        <f>O556*H556</f>
        <v>0</v>
      </c>
      <c r="Q556" s="204">
        <v>0</v>
      </c>
      <c r="R556" s="204">
        <f>Q556*H556</f>
        <v>0</v>
      </c>
      <c r="S556" s="204">
        <v>0</v>
      </c>
      <c r="T556" s="205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6" t="s">
        <v>282</v>
      </c>
      <c r="AT556" s="206" t="s">
        <v>324</v>
      </c>
      <c r="AU556" s="206" t="s">
        <v>158</v>
      </c>
      <c r="AY556" s="15" t="s">
        <v>150</v>
      </c>
      <c r="BE556" s="207">
        <f>IF(N556="základní",J556,0)</f>
        <v>0</v>
      </c>
      <c r="BF556" s="207">
        <f>IF(N556="snížená",J556,0)</f>
        <v>0</v>
      </c>
      <c r="BG556" s="207">
        <f>IF(N556="zákl. přenesená",J556,0)</f>
        <v>0</v>
      </c>
      <c r="BH556" s="207">
        <f>IF(N556="sníž. přenesená",J556,0)</f>
        <v>0</v>
      </c>
      <c r="BI556" s="207">
        <f>IF(N556="nulová",J556,0)</f>
        <v>0</v>
      </c>
      <c r="BJ556" s="15" t="s">
        <v>80</v>
      </c>
      <c r="BK556" s="207">
        <f>ROUND(I556*H556,2)</f>
        <v>0</v>
      </c>
      <c r="BL556" s="15" t="s">
        <v>217</v>
      </c>
      <c r="BM556" s="206" t="s">
        <v>1837</v>
      </c>
    </row>
    <row r="557" s="2" customFormat="1" ht="24.15" customHeight="1">
      <c r="A557" s="36"/>
      <c r="B557" s="37"/>
      <c r="C557" s="195" t="s">
        <v>1838</v>
      </c>
      <c r="D557" s="195" t="s">
        <v>152</v>
      </c>
      <c r="E557" s="196" t="s">
        <v>1839</v>
      </c>
      <c r="F557" s="197" t="s">
        <v>1840</v>
      </c>
      <c r="G557" s="198" t="s">
        <v>166</v>
      </c>
      <c r="H557" s="199">
        <v>20</v>
      </c>
      <c r="I557" s="200"/>
      <c r="J557" s="201">
        <f>ROUND(I557*H557,2)</f>
        <v>0</v>
      </c>
      <c r="K557" s="197" t="s">
        <v>156</v>
      </c>
      <c r="L557" s="42"/>
      <c r="M557" s="202" t="s">
        <v>19</v>
      </c>
      <c r="N557" s="203" t="s">
        <v>46</v>
      </c>
      <c r="O557" s="82"/>
      <c r="P557" s="204">
        <f>O557*H557</f>
        <v>0</v>
      </c>
      <c r="Q557" s="204">
        <v>0</v>
      </c>
      <c r="R557" s="204">
        <f>Q557*H557</f>
        <v>0</v>
      </c>
      <c r="S557" s="204">
        <v>0</v>
      </c>
      <c r="T557" s="20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6" t="s">
        <v>217</v>
      </c>
      <c r="AT557" s="206" t="s">
        <v>152</v>
      </c>
      <c r="AU557" s="206" t="s">
        <v>158</v>
      </c>
      <c r="AY557" s="15" t="s">
        <v>150</v>
      </c>
      <c r="BE557" s="207">
        <f>IF(N557="základní",J557,0)</f>
        <v>0</v>
      </c>
      <c r="BF557" s="207">
        <f>IF(N557="snížená",J557,0)</f>
        <v>0</v>
      </c>
      <c r="BG557" s="207">
        <f>IF(N557="zákl. přenesená",J557,0)</f>
        <v>0</v>
      </c>
      <c r="BH557" s="207">
        <f>IF(N557="sníž. přenesená",J557,0)</f>
        <v>0</v>
      </c>
      <c r="BI557" s="207">
        <f>IF(N557="nulová",J557,0)</f>
        <v>0</v>
      </c>
      <c r="BJ557" s="15" t="s">
        <v>80</v>
      </c>
      <c r="BK557" s="207">
        <f>ROUND(I557*H557,2)</f>
        <v>0</v>
      </c>
      <c r="BL557" s="15" t="s">
        <v>217</v>
      </c>
      <c r="BM557" s="206" t="s">
        <v>1841</v>
      </c>
    </row>
    <row r="558" s="2" customFormat="1" ht="24.15" customHeight="1">
      <c r="A558" s="36"/>
      <c r="B558" s="37"/>
      <c r="C558" s="195" t="s">
        <v>1842</v>
      </c>
      <c r="D558" s="195" t="s">
        <v>152</v>
      </c>
      <c r="E558" s="196" t="s">
        <v>1843</v>
      </c>
      <c r="F558" s="197" t="s">
        <v>1844</v>
      </c>
      <c r="G558" s="198" t="s">
        <v>166</v>
      </c>
      <c r="H558" s="199">
        <v>12</v>
      </c>
      <c r="I558" s="200"/>
      <c r="J558" s="201">
        <f>ROUND(I558*H558,2)</f>
        <v>0</v>
      </c>
      <c r="K558" s="197" t="s">
        <v>156</v>
      </c>
      <c r="L558" s="42"/>
      <c r="M558" s="202" t="s">
        <v>19</v>
      </c>
      <c r="N558" s="203" t="s">
        <v>46</v>
      </c>
      <c r="O558" s="82"/>
      <c r="P558" s="204">
        <f>O558*H558</f>
        <v>0</v>
      </c>
      <c r="Q558" s="204">
        <v>0</v>
      </c>
      <c r="R558" s="204">
        <f>Q558*H558</f>
        <v>0</v>
      </c>
      <c r="S558" s="204">
        <v>0</v>
      </c>
      <c r="T558" s="20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06" t="s">
        <v>217</v>
      </c>
      <c r="AT558" s="206" t="s">
        <v>152</v>
      </c>
      <c r="AU558" s="206" t="s">
        <v>158</v>
      </c>
      <c r="AY558" s="15" t="s">
        <v>150</v>
      </c>
      <c r="BE558" s="207">
        <f>IF(N558="základní",J558,0)</f>
        <v>0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5" t="s">
        <v>80</v>
      </c>
      <c r="BK558" s="207">
        <f>ROUND(I558*H558,2)</f>
        <v>0</v>
      </c>
      <c r="BL558" s="15" t="s">
        <v>217</v>
      </c>
      <c r="BM558" s="206" t="s">
        <v>1845</v>
      </c>
    </row>
    <row r="559" s="2" customFormat="1" ht="24.15" customHeight="1">
      <c r="A559" s="36"/>
      <c r="B559" s="37"/>
      <c r="C559" s="195" t="s">
        <v>1846</v>
      </c>
      <c r="D559" s="195" t="s">
        <v>152</v>
      </c>
      <c r="E559" s="196" t="s">
        <v>1847</v>
      </c>
      <c r="F559" s="197" t="s">
        <v>1848</v>
      </c>
      <c r="G559" s="198" t="s">
        <v>232</v>
      </c>
      <c r="H559" s="199">
        <v>0.76300000000000001</v>
      </c>
      <c r="I559" s="200"/>
      <c r="J559" s="201">
        <f>ROUND(I559*H559,2)</f>
        <v>0</v>
      </c>
      <c r="K559" s="197" t="s">
        <v>156</v>
      </c>
      <c r="L559" s="42"/>
      <c r="M559" s="202" t="s">
        <v>19</v>
      </c>
      <c r="N559" s="203" t="s">
        <v>46</v>
      </c>
      <c r="O559" s="82"/>
      <c r="P559" s="204">
        <f>O559*H559</f>
        <v>0</v>
      </c>
      <c r="Q559" s="204">
        <v>0</v>
      </c>
      <c r="R559" s="204">
        <f>Q559*H559</f>
        <v>0</v>
      </c>
      <c r="S559" s="204">
        <v>0</v>
      </c>
      <c r="T559" s="20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06" t="s">
        <v>217</v>
      </c>
      <c r="AT559" s="206" t="s">
        <v>152</v>
      </c>
      <c r="AU559" s="206" t="s">
        <v>158</v>
      </c>
      <c r="AY559" s="15" t="s">
        <v>150</v>
      </c>
      <c r="BE559" s="207">
        <f>IF(N559="základní",J559,0)</f>
        <v>0</v>
      </c>
      <c r="BF559" s="207">
        <f>IF(N559="snížená",J559,0)</f>
        <v>0</v>
      </c>
      <c r="BG559" s="207">
        <f>IF(N559="zákl. přenesená",J559,0)</f>
        <v>0</v>
      </c>
      <c r="BH559" s="207">
        <f>IF(N559="sníž. přenesená",J559,0)</f>
        <v>0</v>
      </c>
      <c r="BI559" s="207">
        <f>IF(N559="nulová",J559,0)</f>
        <v>0</v>
      </c>
      <c r="BJ559" s="15" t="s">
        <v>80</v>
      </c>
      <c r="BK559" s="207">
        <f>ROUND(I559*H559,2)</f>
        <v>0</v>
      </c>
      <c r="BL559" s="15" t="s">
        <v>217</v>
      </c>
      <c r="BM559" s="206" t="s">
        <v>1849</v>
      </c>
    </row>
    <row r="560" s="2" customFormat="1" ht="24.15" customHeight="1">
      <c r="A560" s="36"/>
      <c r="B560" s="37"/>
      <c r="C560" s="195" t="s">
        <v>1850</v>
      </c>
      <c r="D560" s="195" t="s">
        <v>152</v>
      </c>
      <c r="E560" s="196" t="s">
        <v>1851</v>
      </c>
      <c r="F560" s="197" t="s">
        <v>1852</v>
      </c>
      <c r="G560" s="198" t="s">
        <v>232</v>
      </c>
      <c r="H560" s="199">
        <v>0.76300000000000001</v>
      </c>
      <c r="I560" s="200"/>
      <c r="J560" s="201">
        <f>ROUND(I560*H560,2)</f>
        <v>0</v>
      </c>
      <c r="K560" s="197" t="s">
        <v>156</v>
      </c>
      <c r="L560" s="42"/>
      <c r="M560" s="202" t="s">
        <v>19</v>
      </c>
      <c r="N560" s="203" t="s">
        <v>46</v>
      </c>
      <c r="O560" s="82"/>
      <c r="P560" s="204">
        <f>O560*H560</f>
        <v>0</v>
      </c>
      <c r="Q560" s="204">
        <v>0</v>
      </c>
      <c r="R560" s="204">
        <f>Q560*H560</f>
        <v>0</v>
      </c>
      <c r="S560" s="204">
        <v>0</v>
      </c>
      <c r="T560" s="20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6" t="s">
        <v>217</v>
      </c>
      <c r="AT560" s="206" t="s">
        <v>152</v>
      </c>
      <c r="AU560" s="206" t="s">
        <v>158</v>
      </c>
      <c r="AY560" s="15" t="s">
        <v>150</v>
      </c>
      <c r="BE560" s="207">
        <f>IF(N560="základní",J560,0)</f>
        <v>0</v>
      </c>
      <c r="BF560" s="207">
        <f>IF(N560="snížená",J560,0)</f>
        <v>0</v>
      </c>
      <c r="BG560" s="207">
        <f>IF(N560="zákl. přenesená",J560,0)</f>
        <v>0</v>
      </c>
      <c r="BH560" s="207">
        <f>IF(N560="sníž. přenesená",J560,0)</f>
        <v>0</v>
      </c>
      <c r="BI560" s="207">
        <f>IF(N560="nulová",J560,0)</f>
        <v>0</v>
      </c>
      <c r="BJ560" s="15" t="s">
        <v>80</v>
      </c>
      <c r="BK560" s="207">
        <f>ROUND(I560*H560,2)</f>
        <v>0</v>
      </c>
      <c r="BL560" s="15" t="s">
        <v>217</v>
      </c>
      <c r="BM560" s="206" t="s">
        <v>1853</v>
      </c>
    </row>
    <row r="561" s="12" customFormat="1" ht="22.8" customHeight="1">
      <c r="A561" s="12"/>
      <c r="B561" s="179"/>
      <c r="C561" s="180"/>
      <c r="D561" s="181" t="s">
        <v>74</v>
      </c>
      <c r="E561" s="193" t="s">
        <v>1854</v>
      </c>
      <c r="F561" s="193" t="s">
        <v>1855</v>
      </c>
      <c r="G561" s="180"/>
      <c r="H561" s="180"/>
      <c r="I561" s="183"/>
      <c r="J561" s="194">
        <f>BK561</f>
        <v>0</v>
      </c>
      <c r="K561" s="180"/>
      <c r="L561" s="185"/>
      <c r="M561" s="186"/>
      <c r="N561" s="187"/>
      <c r="O561" s="187"/>
      <c r="P561" s="188">
        <f>SUM(P562:P570)</f>
        <v>0</v>
      </c>
      <c r="Q561" s="187"/>
      <c r="R561" s="188">
        <f>SUM(R562:R570)</f>
        <v>0.0074999999999999997</v>
      </c>
      <c r="S561" s="187"/>
      <c r="T561" s="189">
        <f>SUM(T562:T570)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190" t="s">
        <v>158</v>
      </c>
      <c r="AT561" s="191" t="s">
        <v>74</v>
      </c>
      <c r="AU561" s="191" t="s">
        <v>80</v>
      </c>
      <c r="AY561" s="190" t="s">
        <v>150</v>
      </c>
      <c r="BK561" s="192">
        <f>SUM(BK562:BK570)</f>
        <v>0</v>
      </c>
    </row>
    <row r="562" s="2" customFormat="1" ht="14.4" customHeight="1">
      <c r="A562" s="36"/>
      <c r="B562" s="37"/>
      <c r="C562" s="195" t="s">
        <v>1856</v>
      </c>
      <c r="D562" s="195" t="s">
        <v>152</v>
      </c>
      <c r="E562" s="196" t="s">
        <v>1857</v>
      </c>
      <c r="F562" s="197" t="s">
        <v>1858</v>
      </c>
      <c r="G562" s="198" t="s">
        <v>170</v>
      </c>
      <c r="H562" s="199">
        <v>100</v>
      </c>
      <c r="I562" s="200"/>
      <c r="J562" s="201">
        <f>ROUND(I562*H562,2)</f>
        <v>0</v>
      </c>
      <c r="K562" s="197" t="s">
        <v>156</v>
      </c>
      <c r="L562" s="42"/>
      <c r="M562" s="202" t="s">
        <v>19</v>
      </c>
      <c r="N562" s="203" t="s">
        <v>46</v>
      </c>
      <c r="O562" s="82"/>
      <c r="P562" s="204">
        <f>O562*H562</f>
        <v>0</v>
      </c>
      <c r="Q562" s="204">
        <v>0</v>
      </c>
      <c r="R562" s="204">
        <f>Q562*H562</f>
        <v>0</v>
      </c>
      <c r="S562" s="204">
        <v>0</v>
      </c>
      <c r="T562" s="20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6" t="s">
        <v>217</v>
      </c>
      <c r="AT562" s="206" t="s">
        <v>152</v>
      </c>
      <c r="AU562" s="206" t="s">
        <v>158</v>
      </c>
      <c r="AY562" s="15" t="s">
        <v>150</v>
      </c>
      <c r="BE562" s="207">
        <f>IF(N562="základní",J562,0)</f>
        <v>0</v>
      </c>
      <c r="BF562" s="207">
        <f>IF(N562="snížená",J562,0)</f>
        <v>0</v>
      </c>
      <c r="BG562" s="207">
        <f>IF(N562="zákl. přenesená",J562,0)</f>
        <v>0</v>
      </c>
      <c r="BH562" s="207">
        <f>IF(N562="sníž. přenesená",J562,0)</f>
        <v>0</v>
      </c>
      <c r="BI562" s="207">
        <f>IF(N562="nulová",J562,0)</f>
        <v>0</v>
      </c>
      <c r="BJ562" s="15" t="s">
        <v>80</v>
      </c>
      <c r="BK562" s="207">
        <f>ROUND(I562*H562,2)</f>
        <v>0</v>
      </c>
      <c r="BL562" s="15" t="s">
        <v>217</v>
      </c>
      <c r="BM562" s="206" t="s">
        <v>1859</v>
      </c>
    </row>
    <row r="563" s="2" customFormat="1" ht="14.4" customHeight="1">
      <c r="A563" s="36"/>
      <c r="B563" s="37"/>
      <c r="C563" s="208" t="s">
        <v>1860</v>
      </c>
      <c r="D563" s="208" t="s">
        <v>324</v>
      </c>
      <c r="E563" s="209" t="s">
        <v>1861</v>
      </c>
      <c r="F563" s="210" t="s">
        <v>1862</v>
      </c>
      <c r="G563" s="211" t="s">
        <v>170</v>
      </c>
      <c r="H563" s="212">
        <v>100</v>
      </c>
      <c r="I563" s="213"/>
      <c r="J563" s="214">
        <f>ROUND(I563*H563,2)</f>
        <v>0</v>
      </c>
      <c r="K563" s="210" t="s">
        <v>156</v>
      </c>
      <c r="L563" s="215"/>
      <c r="M563" s="216" t="s">
        <v>19</v>
      </c>
      <c r="N563" s="217" t="s">
        <v>46</v>
      </c>
      <c r="O563" s="82"/>
      <c r="P563" s="204">
        <f>O563*H563</f>
        <v>0</v>
      </c>
      <c r="Q563" s="204">
        <v>3.0000000000000001E-05</v>
      </c>
      <c r="R563" s="204">
        <f>Q563*H563</f>
        <v>0.0030000000000000001</v>
      </c>
      <c r="S563" s="204">
        <v>0</v>
      </c>
      <c r="T563" s="20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206" t="s">
        <v>282</v>
      </c>
      <c r="AT563" s="206" t="s">
        <v>324</v>
      </c>
      <c r="AU563" s="206" t="s">
        <v>158</v>
      </c>
      <c r="AY563" s="15" t="s">
        <v>150</v>
      </c>
      <c r="BE563" s="207">
        <f>IF(N563="základní",J563,0)</f>
        <v>0</v>
      </c>
      <c r="BF563" s="207">
        <f>IF(N563="snížená",J563,0)</f>
        <v>0</v>
      </c>
      <c r="BG563" s="207">
        <f>IF(N563="zákl. přenesená",J563,0)</f>
        <v>0</v>
      </c>
      <c r="BH563" s="207">
        <f>IF(N563="sníž. přenesená",J563,0)</f>
        <v>0</v>
      </c>
      <c r="BI563" s="207">
        <f>IF(N563="nulová",J563,0)</f>
        <v>0</v>
      </c>
      <c r="BJ563" s="15" t="s">
        <v>80</v>
      </c>
      <c r="BK563" s="207">
        <f>ROUND(I563*H563,2)</f>
        <v>0</v>
      </c>
      <c r="BL563" s="15" t="s">
        <v>217</v>
      </c>
      <c r="BM563" s="206" t="s">
        <v>1863</v>
      </c>
    </row>
    <row r="564" s="2" customFormat="1" ht="14.4" customHeight="1">
      <c r="A564" s="36"/>
      <c r="B564" s="37"/>
      <c r="C564" s="195" t="s">
        <v>1864</v>
      </c>
      <c r="D564" s="195" t="s">
        <v>152</v>
      </c>
      <c r="E564" s="196" t="s">
        <v>1865</v>
      </c>
      <c r="F564" s="197" t="s">
        <v>1866</v>
      </c>
      <c r="G564" s="198" t="s">
        <v>166</v>
      </c>
      <c r="H564" s="199">
        <v>10</v>
      </c>
      <c r="I564" s="200"/>
      <c r="J564" s="201">
        <f>ROUND(I564*H564,2)</f>
        <v>0</v>
      </c>
      <c r="K564" s="197" t="s">
        <v>1583</v>
      </c>
      <c r="L564" s="42"/>
      <c r="M564" s="202" t="s">
        <v>19</v>
      </c>
      <c r="N564" s="203" t="s">
        <v>46</v>
      </c>
      <c r="O564" s="82"/>
      <c r="P564" s="204">
        <f>O564*H564</f>
        <v>0</v>
      </c>
      <c r="Q564" s="204">
        <v>0</v>
      </c>
      <c r="R564" s="204">
        <f>Q564*H564</f>
        <v>0</v>
      </c>
      <c r="S564" s="204">
        <v>0</v>
      </c>
      <c r="T564" s="20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6" t="s">
        <v>217</v>
      </c>
      <c r="AT564" s="206" t="s">
        <v>152</v>
      </c>
      <c r="AU564" s="206" t="s">
        <v>158</v>
      </c>
      <c r="AY564" s="15" t="s">
        <v>150</v>
      </c>
      <c r="BE564" s="207">
        <f>IF(N564="základní",J564,0)</f>
        <v>0</v>
      </c>
      <c r="BF564" s="207">
        <f>IF(N564="snížená",J564,0)</f>
        <v>0</v>
      </c>
      <c r="BG564" s="207">
        <f>IF(N564="zákl. přenesená",J564,0)</f>
        <v>0</v>
      </c>
      <c r="BH564" s="207">
        <f>IF(N564="sníž. přenesená",J564,0)</f>
        <v>0</v>
      </c>
      <c r="BI564" s="207">
        <f>IF(N564="nulová",J564,0)</f>
        <v>0</v>
      </c>
      <c r="BJ564" s="15" t="s">
        <v>80</v>
      </c>
      <c r="BK564" s="207">
        <f>ROUND(I564*H564,2)</f>
        <v>0</v>
      </c>
      <c r="BL564" s="15" t="s">
        <v>217</v>
      </c>
      <c r="BM564" s="206" t="s">
        <v>1867</v>
      </c>
    </row>
    <row r="565" s="2" customFormat="1" ht="14.4" customHeight="1">
      <c r="A565" s="36"/>
      <c r="B565" s="37"/>
      <c r="C565" s="208" t="s">
        <v>1868</v>
      </c>
      <c r="D565" s="208" t="s">
        <v>324</v>
      </c>
      <c r="E565" s="209" t="s">
        <v>1869</v>
      </c>
      <c r="F565" s="210" t="s">
        <v>1870</v>
      </c>
      <c r="G565" s="211" t="s">
        <v>166</v>
      </c>
      <c r="H565" s="212">
        <v>10</v>
      </c>
      <c r="I565" s="213"/>
      <c r="J565" s="214">
        <f>ROUND(I565*H565,2)</f>
        <v>0</v>
      </c>
      <c r="K565" s="210" t="s">
        <v>19</v>
      </c>
      <c r="L565" s="215"/>
      <c r="M565" s="216" t="s">
        <v>19</v>
      </c>
      <c r="N565" s="217" t="s">
        <v>46</v>
      </c>
      <c r="O565" s="82"/>
      <c r="P565" s="204">
        <f>O565*H565</f>
        <v>0</v>
      </c>
      <c r="Q565" s="204">
        <v>0</v>
      </c>
      <c r="R565" s="204">
        <f>Q565*H565</f>
        <v>0</v>
      </c>
      <c r="S565" s="204">
        <v>0</v>
      </c>
      <c r="T565" s="20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206" t="s">
        <v>282</v>
      </c>
      <c r="AT565" s="206" t="s">
        <v>324</v>
      </c>
      <c r="AU565" s="206" t="s">
        <v>158</v>
      </c>
      <c r="AY565" s="15" t="s">
        <v>150</v>
      </c>
      <c r="BE565" s="207">
        <f>IF(N565="základní",J565,0)</f>
        <v>0</v>
      </c>
      <c r="BF565" s="207">
        <f>IF(N565="snížená",J565,0)</f>
        <v>0</v>
      </c>
      <c r="BG565" s="207">
        <f>IF(N565="zákl. přenesená",J565,0)</f>
        <v>0</v>
      </c>
      <c r="BH565" s="207">
        <f>IF(N565="sníž. přenesená",J565,0)</f>
        <v>0</v>
      </c>
      <c r="BI565" s="207">
        <f>IF(N565="nulová",J565,0)</f>
        <v>0</v>
      </c>
      <c r="BJ565" s="15" t="s">
        <v>80</v>
      </c>
      <c r="BK565" s="207">
        <f>ROUND(I565*H565,2)</f>
        <v>0</v>
      </c>
      <c r="BL565" s="15" t="s">
        <v>217</v>
      </c>
      <c r="BM565" s="206" t="s">
        <v>1871</v>
      </c>
    </row>
    <row r="566" s="2" customFormat="1" ht="14.4" customHeight="1">
      <c r="A566" s="36"/>
      <c r="B566" s="37"/>
      <c r="C566" s="195" t="s">
        <v>1872</v>
      </c>
      <c r="D566" s="195" t="s">
        <v>152</v>
      </c>
      <c r="E566" s="196" t="s">
        <v>1873</v>
      </c>
      <c r="F566" s="197" t="s">
        <v>1874</v>
      </c>
      <c r="G566" s="198" t="s">
        <v>166</v>
      </c>
      <c r="H566" s="199">
        <v>10</v>
      </c>
      <c r="I566" s="200"/>
      <c r="J566" s="201">
        <f>ROUND(I566*H566,2)</f>
        <v>0</v>
      </c>
      <c r="K566" s="197" t="s">
        <v>1583</v>
      </c>
      <c r="L566" s="42"/>
      <c r="M566" s="202" t="s">
        <v>19</v>
      </c>
      <c r="N566" s="203" t="s">
        <v>46</v>
      </c>
      <c r="O566" s="82"/>
      <c r="P566" s="204">
        <f>O566*H566</f>
        <v>0</v>
      </c>
      <c r="Q566" s="204">
        <v>0</v>
      </c>
      <c r="R566" s="204">
        <f>Q566*H566</f>
        <v>0</v>
      </c>
      <c r="S566" s="204">
        <v>0</v>
      </c>
      <c r="T566" s="20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6" t="s">
        <v>217</v>
      </c>
      <c r="AT566" s="206" t="s">
        <v>152</v>
      </c>
      <c r="AU566" s="206" t="s">
        <v>158</v>
      </c>
      <c r="AY566" s="15" t="s">
        <v>150</v>
      </c>
      <c r="BE566" s="207">
        <f>IF(N566="základní",J566,0)</f>
        <v>0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5" t="s">
        <v>80</v>
      </c>
      <c r="BK566" s="207">
        <f>ROUND(I566*H566,2)</f>
        <v>0</v>
      </c>
      <c r="BL566" s="15" t="s">
        <v>217</v>
      </c>
      <c r="BM566" s="206" t="s">
        <v>1875</v>
      </c>
    </row>
    <row r="567" s="2" customFormat="1" ht="14.4" customHeight="1">
      <c r="A567" s="36"/>
      <c r="B567" s="37"/>
      <c r="C567" s="208" t="s">
        <v>1876</v>
      </c>
      <c r="D567" s="208" t="s">
        <v>324</v>
      </c>
      <c r="E567" s="209" t="s">
        <v>1877</v>
      </c>
      <c r="F567" s="210" t="s">
        <v>1878</v>
      </c>
      <c r="G567" s="211" t="s">
        <v>166</v>
      </c>
      <c r="H567" s="212">
        <v>10</v>
      </c>
      <c r="I567" s="213"/>
      <c r="J567" s="214">
        <f>ROUND(I567*H567,2)</f>
        <v>0</v>
      </c>
      <c r="K567" s="210" t="s">
        <v>1583</v>
      </c>
      <c r="L567" s="215"/>
      <c r="M567" s="216" t="s">
        <v>19</v>
      </c>
      <c r="N567" s="217" t="s">
        <v>46</v>
      </c>
      <c r="O567" s="82"/>
      <c r="P567" s="204">
        <f>O567*H567</f>
        <v>0</v>
      </c>
      <c r="Q567" s="204">
        <v>0.00044999999999999999</v>
      </c>
      <c r="R567" s="204">
        <f>Q567*H567</f>
        <v>0.0044999999999999997</v>
      </c>
      <c r="S567" s="204">
        <v>0</v>
      </c>
      <c r="T567" s="20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06" t="s">
        <v>282</v>
      </c>
      <c r="AT567" s="206" t="s">
        <v>324</v>
      </c>
      <c r="AU567" s="206" t="s">
        <v>158</v>
      </c>
      <c r="AY567" s="15" t="s">
        <v>150</v>
      </c>
      <c r="BE567" s="207">
        <f>IF(N567="základní",J567,0)</f>
        <v>0</v>
      </c>
      <c r="BF567" s="207">
        <f>IF(N567="snížená",J567,0)</f>
        <v>0</v>
      </c>
      <c r="BG567" s="207">
        <f>IF(N567="zákl. přenesená",J567,0)</f>
        <v>0</v>
      </c>
      <c r="BH567" s="207">
        <f>IF(N567="sníž. přenesená",J567,0)</f>
        <v>0</v>
      </c>
      <c r="BI567" s="207">
        <f>IF(N567="nulová",J567,0)</f>
        <v>0</v>
      </c>
      <c r="BJ567" s="15" t="s">
        <v>80</v>
      </c>
      <c r="BK567" s="207">
        <f>ROUND(I567*H567,2)</f>
        <v>0</v>
      </c>
      <c r="BL567" s="15" t="s">
        <v>217</v>
      </c>
      <c r="BM567" s="206" t="s">
        <v>1879</v>
      </c>
    </row>
    <row r="568" s="2" customFormat="1" ht="14.4" customHeight="1">
      <c r="A568" s="36"/>
      <c r="B568" s="37"/>
      <c r="C568" s="195" t="s">
        <v>1880</v>
      </c>
      <c r="D568" s="195" t="s">
        <v>152</v>
      </c>
      <c r="E568" s="196" t="s">
        <v>1881</v>
      </c>
      <c r="F568" s="197" t="s">
        <v>1882</v>
      </c>
      <c r="G568" s="198" t="s">
        <v>166</v>
      </c>
      <c r="H568" s="199">
        <v>40</v>
      </c>
      <c r="I568" s="200"/>
      <c r="J568" s="201">
        <f>ROUND(I568*H568,2)</f>
        <v>0</v>
      </c>
      <c r="K568" s="197" t="s">
        <v>156</v>
      </c>
      <c r="L568" s="42"/>
      <c r="M568" s="202" t="s">
        <v>19</v>
      </c>
      <c r="N568" s="203" t="s">
        <v>46</v>
      </c>
      <c r="O568" s="82"/>
      <c r="P568" s="204">
        <f>O568*H568</f>
        <v>0</v>
      </c>
      <c r="Q568" s="204">
        <v>0</v>
      </c>
      <c r="R568" s="204">
        <f>Q568*H568</f>
        <v>0</v>
      </c>
      <c r="S568" s="204">
        <v>0</v>
      </c>
      <c r="T568" s="205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06" t="s">
        <v>217</v>
      </c>
      <c r="AT568" s="206" t="s">
        <v>152</v>
      </c>
      <c r="AU568" s="206" t="s">
        <v>158</v>
      </c>
      <c r="AY568" s="15" t="s">
        <v>150</v>
      </c>
      <c r="BE568" s="207">
        <f>IF(N568="základní",J568,0)</f>
        <v>0</v>
      </c>
      <c r="BF568" s="207">
        <f>IF(N568="snížená",J568,0)</f>
        <v>0</v>
      </c>
      <c r="BG568" s="207">
        <f>IF(N568="zákl. přenesená",J568,0)</f>
        <v>0</v>
      </c>
      <c r="BH568" s="207">
        <f>IF(N568="sníž. přenesená",J568,0)</f>
        <v>0</v>
      </c>
      <c r="BI568" s="207">
        <f>IF(N568="nulová",J568,0)</f>
        <v>0</v>
      </c>
      <c r="BJ568" s="15" t="s">
        <v>80</v>
      </c>
      <c r="BK568" s="207">
        <f>ROUND(I568*H568,2)</f>
        <v>0</v>
      </c>
      <c r="BL568" s="15" t="s">
        <v>217</v>
      </c>
      <c r="BM568" s="206" t="s">
        <v>1883</v>
      </c>
    </row>
    <row r="569" s="2" customFormat="1" ht="24.15" customHeight="1">
      <c r="A569" s="36"/>
      <c r="B569" s="37"/>
      <c r="C569" s="195" t="s">
        <v>1884</v>
      </c>
      <c r="D569" s="195" t="s">
        <v>152</v>
      </c>
      <c r="E569" s="196" t="s">
        <v>1885</v>
      </c>
      <c r="F569" s="197" t="s">
        <v>1886</v>
      </c>
      <c r="G569" s="198" t="s">
        <v>232</v>
      </c>
      <c r="H569" s="199">
        <v>0.0080000000000000002</v>
      </c>
      <c r="I569" s="200"/>
      <c r="J569" s="201">
        <f>ROUND(I569*H569,2)</f>
        <v>0</v>
      </c>
      <c r="K569" s="197" t="s">
        <v>156</v>
      </c>
      <c r="L569" s="42"/>
      <c r="M569" s="202" t="s">
        <v>19</v>
      </c>
      <c r="N569" s="203" t="s">
        <v>46</v>
      </c>
      <c r="O569" s="82"/>
      <c r="P569" s="204">
        <f>O569*H569</f>
        <v>0</v>
      </c>
      <c r="Q569" s="204">
        <v>0</v>
      </c>
      <c r="R569" s="204">
        <f>Q569*H569</f>
        <v>0</v>
      </c>
      <c r="S569" s="204">
        <v>0</v>
      </c>
      <c r="T569" s="20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6" t="s">
        <v>217</v>
      </c>
      <c r="AT569" s="206" t="s">
        <v>152</v>
      </c>
      <c r="AU569" s="206" t="s">
        <v>158</v>
      </c>
      <c r="AY569" s="15" t="s">
        <v>150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5" t="s">
        <v>80</v>
      </c>
      <c r="BK569" s="207">
        <f>ROUND(I569*H569,2)</f>
        <v>0</v>
      </c>
      <c r="BL569" s="15" t="s">
        <v>217</v>
      </c>
      <c r="BM569" s="206" t="s">
        <v>1887</v>
      </c>
    </row>
    <row r="570" s="2" customFormat="1" ht="24.15" customHeight="1">
      <c r="A570" s="36"/>
      <c r="B570" s="37"/>
      <c r="C570" s="195" t="s">
        <v>1888</v>
      </c>
      <c r="D570" s="195" t="s">
        <v>152</v>
      </c>
      <c r="E570" s="196" t="s">
        <v>1889</v>
      </c>
      <c r="F570" s="197" t="s">
        <v>1890</v>
      </c>
      <c r="G570" s="198" t="s">
        <v>232</v>
      </c>
      <c r="H570" s="199">
        <v>0.0080000000000000002</v>
      </c>
      <c r="I570" s="200"/>
      <c r="J570" s="201">
        <f>ROUND(I570*H570,2)</f>
        <v>0</v>
      </c>
      <c r="K570" s="197" t="s">
        <v>156</v>
      </c>
      <c r="L570" s="42"/>
      <c r="M570" s="202" t="s">
        <v>19</v>
      </c>
      <c r="N570" s="203" t="s">
        <v>46</v>
      </c>
      <c r="O570" s="82"/>
      <c r="P570" s="204">
        <f>O570*H570</f>
        <v>0</v>
      </c>
      <c r="Q570" s="204">
        <v>0</v>
      </c>
      <c r="R570" s="204">
        <f>Q570*H570</f>
        <v>0</v>
      </c>
      <c r="S570" s="204">
        <v>0</v>
      </c>
      <c r="T570" s="20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06" t="s">
        <v>217</v>
      </c>
      <c r="AT570" s="206" t="s">
        <v>152</v>
      </c>
      <c r="AU570" s="206" t="s">
        <v>158</v>
      </c>
      <c r="AY570" s="15" t="s">
        <v>150</v>
      </c>
      <c r="BE570" s="207">
        <f>IF(N570="základní",J570,0)</f>
        <v>0</v>
      </c>
      <c r="BF570" s="207">
        <f>IF(N570="snížená",J570,0)</f>
        <v>0</v>
      </c>
      <c r="BG570" s="207">
        <f>IF(N570="zákl. přenesená",J570,0)</f>
        <v>0</v>
      </c>
      <c r="BH570" s="207">
        <f>IF(N570="sníž. přenesená",J570,0)</f>
        <v>0</v>
      </c>
      <c r="BI570" s="207">
        <f>IF(N570="nulová",J570,0)</f>
        <v>0</v>
      </c>
      <c r="BJ570" s="15" t="s">
        <v>80</v>
      </c>
      <c r="BK570" s="207">
        <f>ROUND(I570*H570,2)</f>
        <v>0</v>
      </c>
      <c r="BL570" s="15" t="s">
        <v>217</v>
      </c>
      <c r="BM570" s="206" t="s">
        <v>1891</v>
      </c>
    </row>
    <row r="571" s="12" customFormat="1" ht="22.8" customHeight="1">
      <c r="A571" s="12"/>
      <c r="B571" s="179"/>
      <c r="C571" s="180"/>
      <c r="D571" s="181" t="s">
        <v>74</v>
      </c>
      <c r="E571" s="193" t="s">
        <v>1892</v>
      </c>
      <c r="F571" s="193" t="s">
        <v>1893</v>
      </c>
      <c r="G571" s="180"/>
      <c r="H571" s="180"/>
      <c r="I571" s="183"/>
      <c r="J571" s="194">
        <f>BK571</f>
        <v>0</v>
      </c>
      <c r="K571" s="180"/>
      <c r="L571" s="185"/>
      <c r="M571" s="186"/>
      <c r="N571" s="187"/>
      <c r="O571" s="187"/>
      <c r="P571" s="188">
        <f>SUM(P572:P580)</f>
        <v>0</v>
      </c>
      <c r="Q571" s="187"/>
      <c r="R571" s="188">
        <f>SUM(R572:R580)</f>
        <v>32.884399999999999</v>
      </c>
      <c r="S571" s="187"/>
      <c r="T571" s="189">
        <f>SUM(T572:T580)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190" t="s">
        <v>158</v>
      </c>
      <c r="AT571" s="191" t="s">
        <v>74</v>
      </c>
      <c r="AU571" s="191" t="s">
        <v>80</v>
      </c>
      <c r="AY571" s="190" t="s">
        <v>150</v>
      </c>
      <c r="BK571" s="192">
        <f>SUM(BK572:BK580)</f>
        <v>0</v>
      </c>
    </row>
    <row r="572" s="2" customFormat="1" ht="14.4" customHeight="1">
      <c r="A572" s="36"/>
      <c r="B572" s="37"/>
      <c r="C572" s="195" t="s">
        <v>1894</v>
      </c>
      <c r="D572" s="195" t="s">
        <v>152</v>
      </c>
      <c r="E572" s="196" t="s">
        <v>1895</v>
      </c>
      <c r="F572" s="197" t="s">
        <v>1896</v>
      </c>
      <c r="G572" s="198" t="s">
        <v>166</v>
      </c>
      <c r="H572" s="199">
        <v>10</v>
      </c>
      <c r="I572" s="200"/>
      <c r="J572" s="201">
        <f>ROUND(I572*H572,2)</f>
        <v>0</v>
      </c>
      <c r="K572" s="197" t="s">
        <v>1583</v>
      </c>
      <c r="L572" s="42"/>
      <c r="M572" s="202" t="s">
        <v>19</v>
      </c>
      <c r="N572" s="203" t="s">
        <v>46</v>
      </c>
      <c r="O572" s="82"/>
      <c r="P572" s="204">
        <f>O572*H572</f>
        <v>0</v>
      </c>
      <c r="Q572" s="204">
        <v>0</v>
      </c>
      <c r="R572" s="204">
        <f>Q572*H572</f>
        <v>0</v>
      </c>
      <c r="S572" s="204">
        <v>0</v>
      </c>
      <c r="T572" s="20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06" t="s">
        <v>217</v>
      </c>
      <c r="AT572" s="206" t="s">
        <v>152</v>
      </c>
      <c r="AU572" s="206" t="s">
        <v>158</v>
      </c>
      <c r="AY572" s="15" t="s">
        <v>150</v>
      </c>
      <c r="BE572" s="207">
        <f>IF(N572="základní",J572,0)</f>
        <v>0</v>
      </c>
      <c r="BF572" s="207">
        <f>IF(N572="snížená",J572,0)</f>
        <v>0</v>
      </c>
      <c r="BG572" s="207">
        <f>IF(N572="zákl. přenesená",J572,0)</f>
        <v>0</v>
      </c>
      <c r="BH572" s="207">
        <f>IF(N572="sníž. přenesená",J572,0)</f>
        <v>0</v>
      </c>
      <c r="BI572" s="207">
        <f>IF(N572="nulová",J572,0)</f>
        <v>0</v>
      </c>
      <c r="BJ572" s="15" t="s">
        <v>80</v>
      </c>
      <c r="BK572" s="207">
        <f>ROUND(I572*H572,2)</f>
        <v>0</v>
      </c>
      <c r="BL572" s="15" t="s">
        <v>217</v>
      </c>
      <c r="BM572" s="206" t="s">
        <v>1897</v>
      </c>
    </row>
    <row r="573" s="2" customFormat="1" ht="24.15" customHeight="1">
      <c r="A573" s="36"/>
      <c r="B573" s="37"/>
      <c r="C573" s="208" t="s">
        <v>1898</v>
      </c>
      <c r="D573" s="208" t="s">
        <v>324</v>
      </c>
      <c r="E573" s="209" t="s">
        <v>1899</v>
      </c>
      <c r="F573" s="210" t="s">
        <v>1900</v>
      </c>
      <c r="G573" s="211" t="s">
        <v>166</v>
      </c>
      <c r="H573" s="212">
        <v>10</v>
      </c>
      <c r="I573" s="213"/>
      <c r="J573" s="214">
        <f>ROUND(I573*H573,2)</f>
        <v>0</v>
      </c>
      <c r="K573" s="210" t="s">
        <v>1583</v>
      </c>
      <c r="L573" s="215"/>
      <c r="M573" s="216" t="s">
        <v>19</v>
      </c>
      <c r="N573" s="217" t="s">
        <v>46</v>
      </c>
      <c r="O573" s="82"/>
      <c r="P573" s="204">
        <f>O573*H573</f>
        <v>0</v>
      </c>
      <c r="Q573" s="204">
        <v>0.00044000000000000002</v>
      </c>
      <c r="R573" s="204">
        <f>Q573*H573</f>
        <v>0.0044000000000000003</v>
      </c>
      <c r="S573" s="204">
        <v>0</v>
      </c>
      <c r="T573" s="20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6" t="s">
        <v>282</v>
      </c>
      <c r="AT573" s="206" t="s">
        <v>324</v>
      </c>
      <c r="AU573" s="206" t="s">
        <v>158</v>
      </c>
      <c r="AY573" s="15" t="s">
        <v>150</v>
      </c>
      <c r="BE573" s="207">
        <f>IF(N573="základní",J573,0)</f>
        <v>0</v>
      </c>
      <c r="BF573" s="207">
        <f>IF(N573="snížená",J573,0)</f>
        <v>0</v>
      </c>
      <c r="BG573" s="207">
        <f>IF(N573="zákl. přenesená",J573,0)</f>
        <v>0</v>
      </c>
      <c r="BH573" s="207">
        <f>IF(N573="sníž. přenesená",J573,0)</f>
        <v>0</v>
      </c>
      <c r="BI573" s="207">
        <f>IF(N573="nulová",J573,0)</f>
        <v>0</v>
      </c>
      <c r="BJ573" s="15" t="s">
        <v>80</v>
      </c>
      <c r="BK573" s="207">
        <f>ROUND(I573*H573,2)</f>
        <v>0</v>
      </c>
      <c r="BL573" s="15" t="s">
        <v>217</v>
      </c>
      <c r="BM573" s="206" t="s">
        <v>1901</v>
      </c>
    </row>
    <row r="574" s="2" customFormat="1" ht="14.4" customHeight="1">
      <c r="A574" s="36"/>
      <c r="B574" s="37"/>
      <c r="C574" s="195" t="s">
        <v>1902</v>
      </c>
      <c r="D574" s="195" t="s">
        <v>152</v>
      </c>
      <c r="E574" s="196" t="s">
        <v>1903</v>
      </c>
      <c r="F574" s="197" t="s">
        <v>1904</v>
      </c>
      <c r="G574" s="198" t="s">
        <v>166</v>
      </c>
      <c r="H574" s="199">
        <v>10</v>
      </c>
      <c r="I574" s="200"/>
      <c r="J574" s="201">
        <f>ROUND(I574*H574,2)</f>
        <v>0</v>
      </c>
      <c r="K574" s="197" t="s">
        <v>1583</v>
      </c>
      <c r="L574" s="42"/>
      <c r="M574" s="202" t="s">
        <v>19</v>
      </c>
      <c r="N574" s="203" t="s">
        <v>46</v>
      </c>
      <c r="O574" s="82"/>
      <c r="P574" s="204">
        <f>O574*H574</f>
        <v>0</v>
      </c>
      <c r="Q574" s="204">
        <v>0</v>
      </c>
      <c r="R574" s="204">
        <f>Q574*H574</f>
        <v>0</v>
      </c>
      <c r="S574" s="204">
        <v>0</v>
      </c>
      <c r="T574" s="20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06" t="s">
        <v>217</v>
      </c>
      <c r="AT574" s="206" t="s">
        <v>152</v>
      </c>
      <c r="AU574" s="206" t="s">
        <v>158</v>
      </c>
      <c r="AY574" s="15" t="s">
        <v>150</v>
      </c>
      <c r="BE574" s="207">
        <f>IF(N574="základní",J574,0)</f>
        <v>0</v>
      </c>
      <c r="BF574" s="207">
        <f>IF(N574="snížená",J574,0)</f>
        <v>0</v>
      </c>
      <c r="BG574" s="207">
        <f>IF(N574="zákl. přenesená",J574,0)</f>
        <v>0</v>
      </c>
      <c r="BH574" s="207">
        <f>IF(N574="sníž. přenesená",J574,0)</f>
        <v>0</v>
      </c>
      <c r="BI574" s="207">
        <f>IF(N574="nulová",J574,0)</f>
        <v>0</v>
      </c>
      <c r="BJ574" s="15" t="s">
        <v>80</v>
      </c>
      <c r="BK574" s="207">
        <f>ROUND(I574*H574,2)</f>
        <v>0</v>
      </c>
      <c r="BL574" s="15" t="s">
        <v>217</v>
      </c>
      <c r="BM574" s="206" t="s">
        <v>1905</v>
      </c>
    </row>
    <row r="575" s="2" customFormat="1" ht="14.4" customHeight="1">
      <c r="A575" s="36"/>
      <c r="B575" s="37"/>
      <c r="C575" s="208" t="s">
        <v>1906</v>
      </c>
      <c r="D575" s="208" t="s">
        <v>324</v>
      </c>
      <c r="E575" s="209" t="s">
        <v>1907</v>
      </c>
      <c r="F575" s="210" t="s">
        <v>1908</v>
      </c>
      <c r="G575" s="211" t="s">
        <v>166</v>
      </c>
      <c r="H575" s="212">
        <v>10</v>
      </c>
      <c r="I575" s="213"/>
      <c r="J575" s="214">
        <f>ROUND(I575*H575,2)</f>
        <v>0</v>
      </c>
      <c r="K575" s="210" t="s">
        <v>19</v>
      </c>
      <c r="L575" s="215"/>
      <c r="M575" s="216" t="s">
        <v>19</v>
      </c>
      <c r="N575" s="217" t="s">
        <v>46</v>
      </c>
      <c r="O575" s="82"/>
      <c r="P575" s="204">
        <f>O575*H575</f>
        <v>0</v>
      </c>
      <c r="Q575" s="204">
        <v>3</v>
      </c>
      <c r="R575" s="204">
        <f>Q575*H575</f>
        <v>30</v>
      </c>
      <c r="S575" s="204">
        <v>0</v>
      </c>
      <c r="T575" s="20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206" t="s">
        <v>282</v>
      </c>
      <c r="AT575" s="206" t="s">
        <v>324</v>
      </c>
      <c r="AU575" s="206" t="s">
        <v>158</v>
      </c>
      <c r="AY575" s="15" t="s">
        <v>150</v>
      </c>
      <c r="BE575" s="207">
        <f>IF(N575="základní",J575,0)</f>
        <v>0</v>
      </c>
      <c r="BF575" s="207">
        <f>IF(N575="snížená",J575,0)</f>
        <v>0</v>
      </c>
      <c r="BG575" s="207">
        <f>IF(N575="zákl. přenesená",J575,0)</f>
        <v>0</v>
      </c>
      <c r="BH575" s="207">
        <f>IF(N575="sníž. přenesená",J575,0)</f>
        <v>0</v>
      </c>
      <c r="BI575" s="207">
        <f>IF(N575="nulová",J575,0)</f>
        <v>0</v>
      </c>
      <c r="BJ575" s="15" t="s">
        <v>80</v>
      </c>
      <c r="BK575" s="207">
        <f>ROUND(I575*H575,2)</f>
        <v>0</v>
      </c>
      <c r="BL575" s="15" t="s">
        <v>217</v>
      </c>
      <c r="BM575" s="206" t="s">
        <v>1909</v>
      </c>
    </row>
    <row r="576" s="2" customFormat="1" ht="14.4" customHeight="1">
      <c r="A576" s="36"/>
      <c r="B576" s="37"/>
      <c r="C576" s="195" t="s">
        <v>1910</v>
      </c>
      <c r="D576" s="195" t="s">
        <v>152</v>
      </c>
      <c r="E576" s="196" t="s">
        <v>1911</v>
      </c>
      <c r="F576" s="197" t="s">
        <v>1912</v>
      </c>
      <c r="G576" s="198" t="s">
        <v>166</v>
      </c>
      <c r="H576" s="199">
        <v>10</v>
      </c>
      <c r="I576" s="200"/>
      <c r="J576" s="201">
        <f>ROUND(I576*H576,2)</f>
        <v>0</v>
      </c>
      <c r="K576" s="197" t="s">
        <v>1583</v>
      </c>
      <c r="L576" s="42"/>
      <c r="M576" s="202" t="s">
        <v>19</v>
      </c>
      <c r="N576" s="203" t="s">
        <v>46</v>
      </c>
      <c r="O576" s="82"/>
      <c r="P576" s="204">
        <f>O576*H576</f>
        <v>0</v>
      </c>
      <c r="Q576" s="204">
        <v>0</v>
      </c>
      <c r="R576" s="204">
        <f>Q576*H576</f>
        <v>0</v>
      </c>
      <c r="S576" s="204">
        <v>0</v>
      </c>
      <c r="T576" s="20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06" t="s">
        <v>217</v>
      </c>
      <c r="AT576" s="206" t="s">
        <v>152</v>
      </c>
      <c r="AU576" s="206" t="s">
        <v>158</v>
      </c>
      <c r="AY576" s="15" t="s">
        <v>150</v>
      </c>
      <c r="BE576" s="207">
        <f>IF(N576="základní",J576,0)</f>
        <v>0</v>
      </c>
      <c r="BF576" s="207">
        <f>IF(N576="snížená",J576,0)</f>
        <v>0</v>
      </c>
      <c r="BG576" s="207">
        <f>IF(N576="zákl. přenesená",J576,0)</f>
        <v>0</v>
      </c>
      <c r="BH576" s="207">
        <f>IF(N576="sníž. přenesená",J576,0)</f>
        <v>0</v>
      </c>
      <c r="BI576" s="207">
        <f>IF(N576="nulová",J576,0)</f>
        <v>0</v>
      </c>
      <c r="BJ576" s="15" t="s">
        <v>80</v>
      </c>
      <c r="BK576" s="207">
        <f>ROUND(I576*H576,2)</f>
        <v>0</v>
      </c>
      <c r="BL576" s="15" t="s">
        <v>217</v>
      </c>
      <c r="BM576" s="206" t="s">
        <v>1913</v>
      </c>
    </row>
    <row r="577" s="2" customFormat="1" ht="14.4" customHeight="1">
      <c r="A577" s="36"/>
      <c r="B577" s="37"/>
      <c r="C577" s="208" t="s">
        <v>1914</v>
      </c>
      <c r="D577" s="208" t="s">
        <v>324</v>
      </c>
      <c r="E577" s="209" t="s">
        <v>1915</v>
      </c>
      <c r="F577" s="210" t="s">
        <v>1916</v>
      </c>
      <c r="G577" s="211" t="s">
        <v>166</v>
      </c>
      <c r="H577" s="212">
        <v>10</v>
      </c>
      <c r="I577" s="213"/>
      <c r="J577" s="214">
        <f>ROUND(I577*H577,2)</f>
        <v>0</v>
      </c>
      <c r="K577" s="210" t="s">
        <v>19</v>
      </c>
      <c r="L577" s="215"/>
      <c r="M577" s="216" t="s">
        <v>19</v>
      </c>
      <c r="N577" s="217" t="s">
        <v>46</v>
      </c>
      <c r="O577" s="82"/>
      <c r="P577" s="204">
        <f>O577*H577</f>
        <v>0</v>
      </c>
      <c r="Q577" s="204">
        <v>0.28799999999999998</v>
      </c>
      <c r="R577" s="204">
        <f>Q577*H577</f>
        <v>2.8799999999999999</v>
      </c>
      <c r="S577" s="204">
        <v>0</v>
      </c>
      <c r="T577" s="20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6" t="s">
        <v>282</v>
      </c>
      <c r="AT577" s="206" t="s">
        <v>324</v>
      </c>
      <c r="AU577" s="206" t="s">
        <v>158</v>
      </c>
      <c r="AY577" s="15" t="s">
        <v>150</v>
      </c>
      <c r="BE577" s="207">
        <f>IF(N577="základní",J577,0)</f>
        <v>0</v>
      </c>
      <c r="BF577" s="207">
        <f>IF(N577="snížená",J577,0)</f>
        <v>0</v>
      </c>
      <c r="BG577" s="207">
        <f>IF(N577="zákl. přenesená",J577,0)</f>
        <v>0</v>
      </c>
      <c r="BH577" s="207">
        <f>IF(N577="sníž. přenesená",J577,0)</f>
        <v>0</v>
      </c>
      <c r="BI577" s="207">
        <f>IF(N577="nulová",J577,0)</f>
        <v>0</v>
      </c>
      <c r="BJ577" s="15" t="s">
        <v>80</v>
      </c>
      <c r="BK577" s="207">
        <f>ROUND(I577*H577,2)</f>
        <v>0</v>
      </c>
      <c r="BL577" s="15" t="s">
        <v>217</v>
      </c>
      <c r="BM577" s="206" t="s">
        <v>1917</v>
      </c>
    </row>
    <row r="578" s="2" customFormat="1" ht="14.4" customHeight="1">
      <c r="A578" s="36"/>
      <c r="B578" s="37"/>
      <c r="C578" s="195" t="s">
        <v>1918</v>
      </c>
      <c r="D578" s="195" t="s">
        <v>152</v>
      </c>
      <c r="E578" s="196" t="s">
        <v>1919</v>
      </c>
      <c r="F578" s="197" t="s">
        <v>1920</v>
      </c>
      <c r="G578" s="198" t="s">
        <v>170</v>
      </c>
      <c r="H578" s="199">
        <v>15</v>
      </c>
      <c r="I578" s="200"/>
      <c r="J578" s="201">
        <f>ROUND(I578*H578,2)</f>
        <v>0</v>
      </c>
      <c r="K578" s="197" t="s">
        <v>1583</v>
      </c>
      <c r="L578" s="42"/>
      <c r="M578" s="202" t="s">
        <v>19</v>
      </c>
      <c r="N578" s="203" t="s">
        <v>46</v>
      </c>
      <c r="O578" s="82"/>
      <c r="P578" s="204">
        <f>O578*H578</f>
        <v>0</v>
      </c>
      <c r="Q578" s="204">
        <v>0</v>
      </c>
      <c r="R578" s="204">
        <f>Q578*H578</f>
        <v>0</v>
      </c>
      <c r="S578" s="204">
        <v>0</v>
      </c>
      <c r="T578" s="20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06" t="s">
        <v>217</v>
      </c>
      <c r="AT578" s="206" t="s">
        <v>152</v>
      </c>
      <c r="AU578" s="206" t="s">
        <v>158</v>
      </c>
      <c r="AY578" s="15" t="s">
        <v>150</v>
      </c>
      <c r="BE578" s="207">
        <f>IF(N578="základní",J578,0)</f>
        <v>0</v>
      </c>
      <c r="BF578" s="207">
        <f>IF(N578="snížená",J578,0)</f>
        <v>0</v>
      </c>
      <c r="BG578" s="207">
        <f>IF(N578="zákl. přenesená",J578,0)</f>
        <v>0</v>
      </c>
      <c r="BH578" s="207">
        <f>IF(N578="sníž. přenesená",J578,0)</f>
        <v>0</v>
      </c>
      <c r="BI578" s="207">
        <f>IF(N578="nulová",J578,0)</f>
        <v>0</v>
      </c>
      <c r="BJ578" s="15" t="s">
        <v>80</v>
      </c>
      <c r="BK578" s="207">
        <f>ROUND(I578*H578,2)</f>
        <v>0</v>
      </c>
      <c r="BL578" s="15" t="s">
        <v>217</v>
      </c>
      <c r="BM578" s="206" t="s">
        <v>1921</v>
      </c>
    </row>
    <row r="579" s="2" customFormat="1" ht="24.15" customHeight="1">
      <c r="A579" s="36"/>
      <c r="B579" s="37"/>
      <c r="C579" s="208" t="s">
        <v>1922</v>
      </c>
      <c r="D579" s="208" t="s">
        <v>324</v>
      </c>
      <c r="E579" s="209" t="s">
        <v>1923</v>
      </c>
      <c r="F579" s="210" t="s">
        <v>1924</v>
      </c>
      <c r="G579" s="211" t="s">
        <v>170</v>
      </c>
      <c r="H579" s="212">
        <v>16.5</v>
      </c>
      <c r="I579" s="213"/>
      <c r="J579" s="214">
        <f>ROUND(I579*H579,2)</f>
        <v>0</v>
      </c>
      <c r="K579" s="210" t="s">
        <v>19</v>
      </c>
      <c r="L579" s="215"/>
      <c r="M579" s="216" t="s">
        <v>19</v>
      </c>
      <c r="N579" s="217" t="s">
        <v>46</v>
      </c>
      <c r="O579" s="82"/>
      <c r="P579" s="204">
        <f>O579*H579</f>
        <v>0</v>
      </c>
      <c r="Q579" s="204">
        <v>0</v>
      </c>
      <c r="R579" s="204">
        <f>Q579*H579</f>
        <v>0</v>
      </c>
      <c r="S579" s="204">
        <v>0</v>
      </c>
      <c r="T579" s="20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6" t="s">
        <v>282</v>
      </c>
      <c r="AT579" s="206" t="s">
        <v>324</v>
      </c>
      <c r="AU579" s="206" t="s">
        <v>158</v>
      </c>
      <c r="AY579" s="15" t="s">
        <v>150</v>
      </c>
      <c r="BE579" s="207">
        <f>IF(N579="základní",J579,0)</f>
        <v>0</v>
      </c>
      <c r="BF579" s="207">
        <f>IF(N579="snížená",J579,0)</f>
        <v>0</v>
      </c>
      <c r="BG579" s="207">
        <f>IF(N579="zákl. přenesená",J579,0)</f>
        <v>0</v>
      </c>
      <c r="BH579" s="207">
        <f>IF(N579="sníž. přenesená",J579,0)</f>
        <v>0</v>
      </c>
      <c r="BI579" s="207">
        <f>IF(N579="nulová",J579,0)</f>
        <v>0</v>
      </c>
      <c r="BJ579" s="15" t="s">
        <v>80</v>
      </c>
      <c r="BK579" s="207">
        <f>ROUND(I579*H579,2)</f>
        <v>0</v>
      </c>
      <c r="BL579" s="15" t="s">
        <v>217</v>
      </c>
      <c r="BM579" s="206" t="s">
        <v>1925</v>
      </c>
    </row>
    <row r="580" s="2" customFormat="1" ht="24.15" customHeight="1">
      <c r="A580" s="36"/>
      <c r="B580" s="37"/>
      <c r="C580" s="195" t="s">
        <v>1926</v>
      </c>
      <c r="D580" s="195" t="s">
        <v>152</v>
      </c>
      <c r="E580" s="196" t="s">
        <v>1927</v>
      </c>
      <c r="F580" s="197" t="s">
        <v>1928</v>
      </c>
      <c r="G580" s="198" t="s">
        <v>232</v>
      </c>
      <c r="H580" s="199">
        <v>32.884</v>
      </c>
      <c r="I580" s="200"/>
      <c r="J580" s="201">
        <f>ROUND(I580*H580,2)</f>
        <v>0</v>
      </c>
      <c r="K580" s="197" t="s">
        <v>156</v>
      </c>
      <c r="L580" s="42"/>
      <c r="M580" s="202" t="s">
        <v>19</v>
      </c>
      <c r="N580" s="203" t="s">
        <v>46</v>
      </c>
      <c r="O580" s="82"/>
      <c r="P580" s="204">
        <f>O580*H580</f>
        <v>0</v>
      </c>
      <c r="Q580" s="204">
        <v>0</v>
      </c>
      <c r="R580" s="204">
        <f>Q580*H580</f>
        <v>0</v>
      </c>
      <c r="S580" s="204">
        <v>0</v>
      </c>
      <c r="T580" s="20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206" t="s">
        <v>217</v>
      </c>
      <c r="AT580" s="206" t="s">
        <v>152</v>
      </c>
      <c r="AU580" s="206" t="s">
        <v>158</v>
      </c>
      <c r="AY580" s="15" t="s">
        <v>150</v>
      </c>
      <c r="BE580" s="207">
        <f>IF(N580="základní",J580,0)</f>
        <v>0</v>
      </c>
      <c r="BF580" s="207">
        <f>IF(N580="snížená",J580,0)</f>
        <v>0</v>
      </c>
      <c r="BG580" s="207">
        <f>IF(N580="zákl. přenesená",J580,0)</f>
        <v>0</v>
      </c>
      <c r="BH580" s="207">
        <f>IF(N580="sníž. přenesená",J580,0)</f>
        <v>0</v>
      </c>
      <c r="BI580" s="207">
        <f>IF(N580="nulová",J580,0)</f>
        <v>0</v>
      </c>
      <c r="BJ580" s="15" t="s">
        <v>80</v>
      </c>
      <c r="BK580" s="207">
        <f>ROUND(I580*H580,2)</f>
        <v>0</v>
      </c>
      <c r="BL580" s="15" t="s">
        <v>217</v>
      </c>
      <c r="BM580" s="206" t="s">
        <v>1929</v>
      </c>
    </row>
    <row r="581" s="12" customFormat="1" ht="22.8" customHeight="1">
      <c r="A581" s="12"/>
      <c r="B581" s="179"/>
      <c r="C581" s="180"/>
      <c r="D581" s="181" t="s">
        <v>74</v>
      </c>
      <c r="E581" s="193" t="s">
        <v>1930</v>
      </c>
      <c r="F581" s="193" t="s">
        <v>1931</v>
      </c>
      <c r="G581" s="180"/>
      <c r="H581" s="180"/>
      <c r="I581" s="183"/>
      <c r="J581" s="194">
        <f>BK581</f>
        <v>0</v>
      </c>
      <c r="K581" s="180"/>
      <c r="L581" s="185"/>
      <c r="M581" s="186"/>
      <c r="N581" s="187"/>
      <c r="O581" s="187"/>
      <c r="P581" s="188">
        <f>SUM(P582:P594)</f>
        <v>0</v>
      </c>
      <c r="Q581" s="187"/>
      <c r="R581" s="188">
        <f>SUM(R582:R594)</f>
        <v>10.31525171</v>
      </c>
      <c r="S581" s="187"/>
      <c r="T581" s="189">
        <f>SUM(T582:T594)</f>
        <v>5.369599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90" t="s">
        <v>158</v>
      </c>
      <c r="AT581" s="191" t="s">
        <v>74</v>
      </c>
      <c r="AU581" s="191" t="s">
        <v>80</v>
      </c>
      <c r="AY581" s="190" t="s">
        <v>150</v>
      </c>
      <c r="BK581" s="192">
        <f>SUM(BK582:BK594)</f>
        <v>0</v>
      </c>
    </row>
    <row r="582" s="2" customFormat="1" ht="24.15" customHeight="1">
      <c r="A582" s="36"/>
      <c r="B582" s="37"/>
      <c r="C582" s="195" t="s">
        <v>1932</v>
      </c>
      <c r="D582" s="195" t="s">
        <v>152</v>
      </c>
      <c r="E582" s="196" t="s">
        <v>1933</v>
      </c>
      <c r="F582" s="197" t="s">
        <v>1934</v>
      </c>
      <c r="G582" s="198" t="s">
        <v>170</v>
      </c>
      <c r="H582" s="199">
        <v>8</v>
      </c>
      <c r="I582" s="200"/>
      <c r="J582" s="201">
        <f>ROUND(I582*H582,2)</f>
        <v>0</v>
      </c>
      <c r="K582" s="197" t="s">
        <v>156</v>
      </c>
      <c r="L582" s="42"/>
      <c r="M582" s="202" t="s">
        <v>19</v>
      </c>
      <c r="N582" s="203" t="s">
        <v>46</v>
      </c>
      <c r="O582" s="82"/>
      <c r="P582" s="204">
        <f>O582*H582</f>
        <v>0</v>
      </c>
      <c r="Q582" s="204">
        <v>0</v>
      </c>
      <c r="R582" s="204">
        <f>Q582*H582</f>
        <v>0</v>
      </c>
      <c r="S582" s="204">
        <v>0.012319999999999999</v>
      </c>
      <c r="T582" s="205">
        <f>S582*H582</f>
        <v>0.098559999999999995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6" t="s">
        <v>217</v>
      </c>
      <c r="AT582" s="206" t="s">
        <v>152</v>
      </c>
      <c r="AU582" s="206" t="s">
        <v>158</v>
      </c>
      <c r="AY582" s="15" t="s">
        <v>150</v>
      </c>
      <c r="BE582" s="207">
        <f>IF(N582="základní",J582,0)</f>
        <v>0</v>
      </c>
      <c r="BF582" s="207">
        <f>IF(N582="snížená",J582,0)</f>
        <v>0</v>
      </c>
      <c r="BG582" s="207">
        <f>IF(N582="zákl. přenesená",J582,0)</f>
        <v>0</v>
      </c>
      <c r="BH582" s="207">
        <f>IF(N582="sníž. přenesená",J582,0)</f>
        <v>0</v>
      </c>
      <c r="BI582" s="207">
        <f>IF(N582="nulová",J582,0)</f>
        <v>0</v>
      </c>
      <c r="BJ582" s="15" t="s">
        <v>80</v>
      </c>
      <c r="BK582" s="207">
        <f>ROUND(I582*H582,2)</f>
        <v>0</v>
      </c>
      <c r="BL582" s="15" t="s">
        <v>217</v>
      </c>
      <c r="BM582" s="206" t="s">
        <v>1935</v>
      </c>
    </row>
    <row r="583" s="2" customFormat="1" ht="24.15" customHeight="1">
      <c r="A583" s="36"/>
      <c r="B583" s="37"/>
      <c r="C583" s="195" t="s">
        <v>1936</v>
      </c>
      <c r="D583" s="195" t="s">
        <v>152</v>
      </c>
      <c r="E583" s="196" t="s">
        <v>1937</v>
      </c>
      <c r="F583" s="197" t="s">
        <v>1938</v>
      </c>
      <c r="G583" s="198" t="s">
        <v>170</v>
      </c>
      <c r="H583" s="199">
        <v>8</v>
      </c>
      <c r="I583" s="200"/>
      <c r="J583" s="201">
        <f>ROUND(I583*H583,2)</f>
        <v>0</v>
      </c>
      <c r="K583" s="197" t="s">
        <v>156</v>
      </c>
      <c r="L583" s="42"/>
      <c r="M583" s="202" t="s">
        <v>19</v>
      </c>
      <c r="N583" s="203" t="s">
        <v>46</v>
      </c>
      <c r="O583" s="82"/>
      <c r="P583" s="204">
        <f>O583*H583</f>
        <v>0</v>
      </c>
      <c r="Q583" s="204">
        <v>0.01363</v>
      </c>
      <c r="R583" s="204">
        <f>Q583*H583</f>
        <v>0.10904</v>
      </c>
      <c r="S583" s="204">
        <v>0</v>
      </c>
      <c r="T583" s="20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206" t="s">
        <v>217</v>
      </c>
      <c r="AT583" s="206" t="s">
        <v>152</v>
      </c>
      <c r="AU583" s="206" t="s">
        <v>158</v>
      </c>
      <c r="AY583" s="15" t="s">
        <v>150</v>
      </c>
      <c r="BE583" s="207">
        <f>IF(N583="základní",J583,0)</f>
        <v>0</v>
      </c>
      <c r="BF583" s="207">
        <f>IF(N583="snížená",J583,0)</f>
        <v>0</v>
      </c>
      <c r="BG583" s="207">
        <f>IF(N583="zákl. přenesená",J583,0)</f>
        <v>0</v>
      </c>
      <c r="BH583" s="207">
        <f>IF(N583="sníž. přenesená",J583,0)</f>
        <v>0</v>
      </c>
      <c r="BI583" s="207">
        <f>IF(N583="nulová",J583,0)</f>
        <v>0</v>
      </c>
      <c r="BJ583" s="15" t="s">
        <v>80</v>
      </c>
      <c r="BK583" s="207">
        <f>ROUND(I583*H583,2)</f>
        <v>0</v>
      </c>
      <c r="BL583" s="15" t="s">
        <v>217</v>
      </c>
      <c r="BM583" s="206" t="s">
        <v>1939</v>
      </c>
    </row>
    <row r="584" s="2" customFormat="1" ht="24.15" customHeight="1">
      <c r="A584" s="36"/>
      <c r="B584" s="37"/>
      <c r="C584" s="195" t="s">
        <v>1940</v>
      </c>
      <c r="D584" s="195" t="s">
        <v>152</v>
      </c>
      <c r="E584" s="196" t="s">
        <v>1941</v>
      </c>
      <c r="F584" s="197" t="s">
        <v>1942</v>
      </c>
      <c r="G584" s="198" t="s">
        <v>155</v>
      </c>
      <c r="H584" s="199">
        <v>42.240000000000002</v>
      </c>
      <c r="I584" s="200"/>
      <c r="J584" s="201">
        <f>ROUND(I584*H584,2)</f>
        <v>0</v>
      </c>
      <c r="K584" s="197" t="s">
        <v>156</v>
      </c>
      <c r="L584" s="42"/>
      <c r="M584" s="202" t="s">
        <v>19</v>
      </c>
      <c r="N584" s="203" t="s">
        <v>46</v>
      </c>
      <c r="O584" s="82"/>
      <c r="P584" s="204">
        <f>O584*H584</f>
        <v>0</v>
      </c>
      <c r="Q584" s="204">
        <v>0.0099600000000000001</v>
      </c>
      <c r="R584" s="204">
        <f>Q584*H584</f>
        <v>0.42071040000000004</v>
      </c>
      <c r="S584" s="204">
        <v>0</v>
      </c>
      <c r="T584" s="20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6" t="s">
        <v>217</v>
      </c>
      <c r="AT584" s="206" t="s">
        <v>152</v>
      </c>
      <c r="AU584" s="206" t="s">
        <v>158</v>
      </c>
      <c r="AY584" s="15" t="s">
        <v>150</v>
      </c>
      <c r="BE584" s="207">
        <f>IF(N584="základní",J584,0)</f>
        <v>0</v>
      </c>
      <c r="BF584" s="207">
        <f>IF(N584="snížená",J584,0)</f>
        <v>0</v>
      </c>
      <c r="BG584" s="207">
        <f>IF(N584="zákl. přenesená",J584,0)</f>
        <v>0</v>
      </c>
      <c r="BH584" s="207">
        <f>IF(N584="sníž. přenesená",J584,0)</f>
        <v>0</v>
      </c>
      <c r="BI584" s="207">
        <f>IF(N584="nulová",J584,0)</f>
        <v>0</v>
      </c>
      <c r="BJ584" s="15" t="s">
        <v>80</v>
      </c>
      <c r="BK584" s="207">
        <f>ROUND(I584*H584,2)</f>
        <v>0</v>
      </c>
      <c r="BL584" s="15" t="s">
        <v>217</v>
      </c>
      <c r="BM584" s="206" t="s">
        <v>1943</v>
      </c>
    </row>
    <row r="585" s="2" customFormat="1" ht="24.15" customHeight="1">
      <c r="A585" s="36"/>
      <c r="B585" s="37"/>
      <c r="C585" s="195" t="s">
        <v>1944</v>
      </c>
      <c r="D585" s="195" t="s">
        <v>152</v>
      </c>
      <c r="E585" s="196" t="s">
        <v>1945</v>
      </c>
      <c r="F585" s="197" t="s">
        <v>1946</v>
      </c>
      <c r="G585" s="198" t="s">
        <v>155</v>
      </c>
      <c r="H585" s="199">
        <v>99.359999999999999</v>
      </c>
      <c r="I585" s="200"/>
      <c r="J585" s="201">
        <f>ROUND(I585*H585,2)</f>
        <v>0</v>
      </c>
      <c r="K585" s="197" t="s">
        <v>156</v>
      </c>
      <c r="L585" s="42"/>
      <c r="M585" s="202" t="s">
        <v>19</v>
      </c>
      <c r="N585" s="203" t="s">
        <v>46</v>
      </c>
      <c r="O585" s="82"/>
      <c r="P585" s="204">
        <f>O585*H585</f>
        <v>0</v>
      </c>
      <c r="Q585" s="204">
        <v>0.01423</v>
      </c>
      <c r="R585" s="204">
        <f>Q585*H585</f>
        <v>1.4138928</v>
      </c>
      <c r="S585" s="204">
        <v>0</v>
      </c>
      <c r="T585" s="20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06" t="s">
        <v>217</v>
      </c>
      <c r="AT585" s="206" t="s">
        <v>152</v>
      </c>
      <c r="AU585" s="206" t="s">
        <v>158</v>
      </c>
      <c r="AY585" s="15" t="s">
        <v>150</v>
      </c>
      <c r="BE585" s="207">
        <f>IF(N585="základní",J585,0)</f>
        <v>0</v>
      </c>
      <c r="BF585" s="207">
        <f>IF(N585="snížená",J585,0)</f>
        <v>0</v>
      </c>
      <c r="BG585" s="207">
        <f>IF(N585="zákl. přenesená",J585,0)</f>
        <v>0</v>
      </c>
      <c r="BH585" s="207">
        <f>IF(N585="sníž. přenesená",J585,0)</f>
        <v>0</v>
      </c>
      <c r="BI585" s="207">
        <f>IF(N585="nulová",J585,0)</f>
        <v>0</v>
      </c>
      <c r="BJ585" s="15" t="s">
        <v>80</v>
      </c>
      <c r="BK585" s="207">
        <f>ROUND(I585*H585,2)</f>
        <v>0</v>
      </c>
      <c r="BL585" s="15" t="s">
        <v>217</v>
      </c>
      <c r="BM585" s="206" t="s">
        <v>1947</v>
      </c>
    </row>
    <row r="586" s="2" customFormat="1" ht="24.15" customHeight="1">
      <c r="A586" s="36"/>
      <c r="B586" s="37"/>
      <c r="C586" s="195" t="s">
        <v>1948</v>
      </c>
      <c r="D586" s="195" t="s">
        <v>152</v>
      </c>
      <c r="E586" s="196" t="s">
        <v>1949</v>
      </c>
      <c r="F586" s="197" t="s">
        <v>1950</v>
      </c>
      <c r="G586" s="198" t="s">
        <v>170</v>
      </c>
      <c r="H586" s="199">
        <v>50</v>
      </c>
      <c r="I586" s="200"/>
      <c r="J586" s="201">
        <f>ROUND(I586*H586,2)</f>
        <v>0</v>
      </c>
      <c r="K586" s="197" t="s">
        <v>156</v>
      </c>
      <c r="L586" s="42"/>
      <c r="M586" s="202" t="s">
        <v>19</v>
      </c>
      <c r="N586" s="203" t="s">
        <v>46</v>
      </c>
      <c r="O586" s="82"/>
      <c r="P586" s="204">
        <f>O586*H586</f>
        <v>0</v>
      </c>
      <c r="Q586" s="204">
        <v>0</v>
      </c>
      <c r="R586" s="204">
        <f>Q586*H586</f>
        <v>0</v>
      </c>
      <c r="S586" s="204">
        <v>0.0088000000000000005</v>
      </c>
      <c r="T586" s="205">
        <f>S586*H586</f>
        <v>0.44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6" t="s">
        <v>217</v>
      </c>
      <c r="AT586" s="206" t="s">
        <v>152</v>
      </c>
      <c r="AU586" s="206" t="s">
        <v>158</v>
      </c>
      <c r="AY586" s="15" t="s">
        <v>150</v>
      </c>
      <c r="BE586" s="207">
        <f>IF(N586="základní",J586,0)</f>
        <v>0</v>
      </c>
      <c r="BF586" s="207">
        <f>IF(N586="snížená",J586,0)</f>
        <v>0</v>
      </c>
      <c r="BG586" s="207">
        <f>IF(N586="zákl. přenesená",J586,0)</f>
        <v>0</v>
      </c>
      <c r="BH586" s="207">
        <f>IF(N586="sníž. přenesená",J586,0)</f>
        <v>0</v>
      </c>
      <c r="BI586" s="207">
        <f>IF(N586="nulová",J586,0)</f>
        <v>0</v>
      </c>
      <c r="BJ586" s="15" t="s">
        <v>80</v>
      </c>
      <c r="BK586" s="207">
        <f>ROUND(I586*H586,2)</f>
        <v>0</v>
      </c>
      <c r="BL586" s="15" t="s">
        <v>217</v>
      </c>
      <c r="BM586" s="206" t="s">
        <v>1951</v>
      </c>
    </row>
    <row r="587" s="2" customFormat="1" ht="24.15" customHeight="1">
      <c r="A587" s="36"/>
      <c r="B587" s="37"/>
      <c r="C587" s="195" t="s">
        <v>1952</v>
      </c>
      <c r="D587" s="195" t="s">
        <v>152</v>
      </c>
      <c r="E587" s="196" t="s">
        <v>1953</v>
      </c>
      <c r="F587" s="197" t="s">
        <v>1954</v>
      </c>
      <c r="G587" s="198" t="s">
        <v>170</v>
      </c>
      <c r="H587" s="199">
        <v>224.30000000000001</v>
      </c>
      <c r="I587" s="200"/>
      <c r="J587" s="201">
        <f>ROUND(I587*H587,2)</f>
        <v>0</v>
      </c>
      <c r="K587" s="197" t="s">
        <v>156</v>
      </c>
      <c r="L587" s="42"/>
      <c r="M587" s="202" t="s">
        <v>19</v>
      </c>
      <c r="N587" s="203" t="s">
        <v>46</v>
      </c>
      <c r="O587" s="82"/>
      <c r="P587" s="204">
        <f>O587*H587</f>
        <v>0</v>
      </c>
      <c r="Q587" s="204">
        <v>0</v>
      </c>
      <c r="R587" s="204">
        <f>Q587*H587</f>
        <v>0</v>
      </c>
      <c r="S587" s="204">
        <v>0.011730000000000001</v>
      </c>
      <c r="T587" s="205">
        <f>S587*H587</f>
        <v>2.6310390000000003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206" t="s">
        <v>217</v>
      </c>
      <c r="AT587" s="206" t="s">
        <v>152</v>
      </c>
      <c r="AU587" s="206" t="s">
        <v>158</v>
      </c>
      <c r="AY587" s="15" t="s">
        <v>150</v>
      </c>
      <c r="BE587" s="207">
        <f>IF(N587="základní",J587,0)</f>
        <v>0</v>
      </c>
      <c r="BF587" s="207">
        <f>IF(N587="snížená",J587,0)</f>
        <v>0</v>
      </c>
      <c r="BG587" s="207">
        <f>IF(N587="zákl. přenesená",J587,0)</f>
        <v>0</v>
      </c>
      <c r="BH587" s="207">
        <f>IF(N587="sníž. přenesená",J587,0)</f>
        <v>0</v>
      </c>
      <c r="BI587" s="207">
        <f>IF(N587="nulová",J587,0)</f>
        <v>0</v>
      </c>
      <c r="BJ587" s="15" t="s">
        <v>80</v>
      </c>
      <c r="BK587" s="207">
        <f>ROUND(I587*H587,2)</f>
        <v>0</v>
      </c>
      <c r="BL587" s="15" t="s">
        <v>217</v>
      </c>
      <c r="BM587" s="206" t="s">
        <v>1955</v>
      </c>
    </row>
    <row r="588" s="2" customFormat="1" ht="24.15" customHeight="1">
      <c r="A588" s="36"/>
      <c r="B588" s="37"/>
      <c r="C588" s="195" t="s">
        <v>1956</v>
      </c>
      <c r="D588" s="195" t="s">
        <v>152</v>
      </c>
      <c r="E588" s="196" t="s">
        <v>1957</v>
      </c>
      <c r="F588" s="197" t="s">
        <v>1958</v>
      </c>
      <c r="G588" s="198" t="s">
        <v>155</v>
      </c>
      <c r="H588" s="199">
        <v>770</v>
      </c>
      <c r="I588" s="200"/>
      <c r="J588" s="201">
        <f>ROUND(I588*H588,2)</f>
        <v>0</v>
      </c>
      <c r="K588" s="197" t="s">
        <v>156</v>
      </c>
      <c r="L588" s="42"/>
      <c r="M588" s="202" t="s">
        <v>19</v>
      </c>
      <c r="N588" s="203" t="s">
        <v>46</v>
      </c>
      <c r="O588" s="82"/>
      <c r="P588" s="204">
        <f>O588*H588</f>
        <v>0</v>
      </c>
      <c r="Q588" s="204">
        <v>0</v>
      </c>
      <c r="R588" s="204">
        <f>Q588*H588</f>
        <v>0</v>
      </c>
      <c r="S588" s="204">
        <v>0</v>
      </c>
      <c r="T588" s="20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6" t="s">
        <v>217</v>
      </c>
      <c r="AT588" s="206" t="s">
        <v>152</v>
      </c>
      <c r="AU588" s="206" t="s">
        <v>158</v>
      </c>
      <c r="AY588" s="15" t="s">
        <v>150</v>
      </c>
      <c r="BE588" s="207">
        <f>IF(N588="základní",J588,0)</f>
        <v>0</v>
      </c>
      <c r="BF588" s="207">
        <f>IF(N588="snížená",J588,0)</f>
        <v>0</v>
      </c>
      <c r="BG588" s="207">
        <f>IF(N588="zákl. přenesená",J588,0)</f>
        <v>0</v>
      </c>
      <c r="BH588" s="207">
        <f>IF(N588="sníž. přenesená",J588,0)</f>
        <v>0</v>
      </c>
      <c r="BI588" s="207">
        <f>IF(N588="nulová",J588,0)</f>
        <v>0</v>
      </c>
      <c r="BJ588" s="15" t="s">
        <v>80</v>
      </c>
      <c r="BK588" s="207">
        <f>ROUND(I588*H588,2)</f>
        <v>0</v>
      </c>
      <c r="BL588" s="15" t="s">
        <v>217</v>
      </c>
      <c r="BM588" s="206" t="s">
        <v>1959</v>
      </c>
    </row>
    <row r="589" s="2" customFormat="1" ht="14.4" customHeight="1">
      <c r="A589" s="36"/>
      <c r="B589" s="37"/>
      <c r="C589" s="195" t="s">
        <v>1960</v>
      </c>
      <c r="D589" s="195" t="s">
        <v>152</v>
      </c>
      <c r="E589" s="196" t="s">
        <v>1961</v>
      </c>
      <c r="F589" s="197" t="s">
        <v>1962</v>
      </c>
      <c r="G589" s="198" t="s">
        <v>170</v>
      </c>
      <c r="H589" s="199">
        <v>970</v>
      </c>
      <c r="I589" s="200"/>
      <c r="J589" s="201">
        <f>ROUND(I589*H589,2)</f>
        <v>0</v>
      </c>
      <c r="K589" s="197" t="s">
        <v>156</v>
      </c>
      <c r="L589" s="42"/>
      <c r="M589" s="202" t="s">
        <v>19</v>
      </c>
      <c r="N589" s="203" t="s">
        <v>46</v>
      </c>
      <c r="O589" s="82"/>
      <c r="P589" s="204">
        <f>O589*H589</f>
        <v>0</v>
      </c>
      <c r="Q589" s="204">
        <v>0</v>
      </c>
      <c r="R589" s="204">
        <f>Q589*H589</f>
        <v>0</v>
      </c>
      <c r="S589" s="204">
        <v>0</v>
      </c>
      <c r="T589" s="20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6" t="s">
        <v>217</v>
      </c>
      <c r="AT589" s="206" t="s">
        <v>152</v>
      </c>
      <c r="AU589" s="206" t="s">
        <v>158</v>
      </c>
      <c r="AY589" s="15" t="s">
        <v>150</v>
      </c>
      <c r="BE589" s="207">
        <f>IF(N589="základní",J589,0)</f>
        <v>0</v>
      </c>
      <c r="BF589" s="207">
        <f>IF(N589="snížená",J589,0)</f>
        <v>0</v>
      </c>
      <c r="BG589" s="207">
        <f>IF(N589="zákl. přenesená",J589,0)</f>
        <v>0</v>
      </c>
      <c r="BH589" s="207">
        <f>IF(N589="sníž. přenesená",J589,0)</f>
        <v>0</v>
      </c>
      <c r="BI589" s="207">
        <f>IF(N589="nulová",J589,0)</f>
        <v>0</v>
      </c>
      <c r="BJ589" s="15" t="s">
        <v>80</v>
      </c>
      <c r="BK589" s="207">
        <f>ROUND(I589*H589,2)</f>
        <v>0</v>
      </c>
      <c r="BL589" s="15" t="s">
        <v>217</v>
      </c>
      <c r="BM589" s="206" t="s">
        <v>1963</v>
      </c>
    </row>
    <row r="590" s="2" customFormat="1" ht="14.4" customHeight="1">
      <c r="A590" s="36"/>
      <c r="B590" s="37"/>
      <c r="C590" s="208" t="s">
        <v>1964</v>
      </c>
      <c r="D590" s="208" t="s">
        <v>324</v>
      </c>
      <c r="E590" s="209" t="s">
        <v>1965</v>
      </c>
      <c r="F590" s="210" t="s">
        <v>1966</v>
      </c>
      <c r="G590" s="211" t="s">
        <v>188</v>
      </c>
      <c r="H590" s="212">
        <v>14.654999999999999</v>
      </c>
      <c r="I590" s="213"/>
      <c r="J590" s="214">
        <f>ROUND(I590*H590,2)</f>
        <v>0</v>
      </c>
      <c r="K590" s="210" t="s">
        <v>156</v>
      </c>
      <c r="L590" s="215"/>
      <c r="M590" s="216" t="s">
        <v>19</v>
      </c>
      <c r="N590" s="217" t="s">
        <v>46</v>
      </c>
      <c r="O590" s="82"/>
      <c r="P590" s="204">
        <f>O590*H590</f>
        <v>0</v>
      </c>
      <c r="Q590" s="204">
        <v>0.55000000000000004</v>
      </c>
      <c r="R590" s="204">
        <f>Q590*H590</f>
        <v>8.0602499999999999</v>
      </c>
      <c r="S590" s="204">
        <v>0</v>
      </c>
      <c r="T590" s="20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06" t="s">
        <v>282</v>
      </c>
      <c r="AT590" s="206" t="s">
        <v>324</v>
      </c>
      <c r="AU590" s="206" t="s">
        <v>158</v>
      </c>
      <c r="AY590" s="15" t="s">
        <v>150</v>
      </c>
      <c r="BE590" s="207">
        <f>IF(N590="základní",J590,0)</f>
        <v>0</v>
      </c>
      <c r="BF590" s="207">
        <f>IF(N590="snížená",J590,0)</f>
        <v>0</v>
      </c>
      <c r="BG590" s="207">
        <f>IF(N590="zákl. přenesená",J590,0)</f>
        <v>0</v>
      </c>
      <c r="BH590" s="207">
        <f>IF(N590="sníž. přenesená",J590,0)</f>
        <v>0</v>
      </c>
      <c r="BI590" s="207">
        <f>IF(N590="nulová",J590,0)</f>
        <v>0</v>
      </c>
      <c r="BJ590" s="15" t="s">
        <v>80</v>
      </c>
      <c r="BK590" s="207">
        <f>ROUND(I590*H590,2)</f>
        <v>0</v>
      </c>
      <c r="BL590" s="15" t="s">
        <v>217</v>
      </c>
      <c r="BM590" s="206" t="s">
        <v>1967</v>
      </c>
    </row>
    <row r="591" s="2" customFormat="1" ht="14.4" customHeight="1">
      <c r="A591" s="36"/>
      <c r="B591" s="37"/>
      <c r="C591" s="195" t="s">
        <v>1968</v>
      </c>
      <c r="D591" s="195" t="s">
        <v>152</v>
      </c>
      <c r="E591" s="196" t="s">
        <v>1969</v>
      </c>
      <c r="F591" s="197" t="s">
        <v>1970</v>
      </c>
      <c r="G591" s="198" t="s">
        <v>166</v>
      </c>
      <c r="H591" s="199">
        <v>11</v>
      </c>
      <c r="I591" s="200"/>
      <c r="J591" s="201">
        <f>ROUND(I591*H591,2)</f>
        <v>0</v>
      </c>
      <c r="K591" s="197" t="s">
        <v>156</v>
      </c>
      <c r="L591" s="42"/>
      <c r="M591" s="202" t="s">
        <v>19</v>
      </c>
      <c r="N591" s="203" t="s">
        <v>46</v>
      </c>
      <c r="O591" s="82"/>
      <c r="P591" s="204">
        <f>O591*H591</f>
        <v>0</v>
      </c>
      <c r="Q591" s="204">
        <v>0</v>
      </c>
      <c r="R591" s="204">
        <f>Q591*H591</f>
        <v>0</v>
      </c>
      <c r="S591" s="204">
        <v>0.20000000000000001</v>
      </c>
      <c r="T591" s="205">
        <f>S591*H591</f>
        <v>2.2000000000000002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6" t="s">
        <v>217</v>
      </c>
      <c r="AT591" s="206" t="s">
        <v>152</v>
      </c>
      <c r="AU591" s="206" t="s">
        <v>158</v>
      </c>
      <c r="AY591" s="15" t="s">
        <v>150</v>
      </c>
      <c r="BE591" s="207">
        <f>IF(N591="základní",J591,0)</f>
        <v>0</v>
      </c>
      <c r="BF591" s="207">
        <f>IF(N591="snížená",J591,0)</f>
        <v>0</v>
      </c>
      <c r="BG591" s="207">
        <f>IF(N591="zákl. přenesená",J591,0)</f>
        <v>0</v>
      </c>
      <c r="BH591" s="207">
        <f>IF(N591="sníž. přenesená",J591,0)</f>
        <v>0</v>
      </c>
      <c r="BI591" s="207">
        <f>IF(N591="nulová",J591,0)</f>
        <v>0</v>
      </c>
      <c r="BJ591" s="15" t="s">
        <v>80</v>
      </c>
      <c r="BK591" s="207">
        <f>ROUND(I591*H591,2)</f>
        <v>0</v>
      </c>
      <c r="BL591" s="15" t="s">
        <v>217</v>
      </c>
      <c r="BM591" s="206" t="s">
        <v>1971</v>
      </c>
    </row>
    <row r="592" s="2" customFormat="1" ht="14.4" customHeight="1">
      <c r="A592" s="36"/>
      <c r="B592" s="37"/>
      <c r="C592" s="195" t="s">
        <v>1972</v>
      </c>
      <c r="D592" s="195" t="s">
        <v>152</v>
      </c>
      <c r="E592" s="196" t="s">
        <v>1973</v>
      </c>
      <c r="F592" s="197" t="s">
        <v>1974</v>
      </c>
      <c r="G592" s="198" t="s">
        <v>188</v>
      </c>
      <c r="H592" s="199">
        <v>13.323</v>
      </c>
      <c r="I592" s="200"/>
      <c r="J592" s="201">
        <f>ROUND(I592*H592,2)</f>
        <v>0</v>
      </c>
      <c r="K592" s="197" t="s">
        <v>156</v>
      </c>
      <c r="L592" s="42"/>
      <c r="M592" s="202" t="s">
        <v>19</v>
      </c>
      <c r="N592" s="203" t="s">
        <v>46</v>
      </c>
      <c r="O592" s="82"/>
      <c r="P592" s="204">
        <f>O592*H592</f>
        <v>0</v>
      </c>
      <c r="Q592" s="204">
        <v>0.023369999999999998</v>
      </c>
      <c r="R592" s="204">
        <f>Q592*H592</f>
        <v>0.31135850999999998</v>
      </c>
      <c r="S592" s="204">
        <v>0</v>
      </c>
      <c r="T592" s="20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06" t="s">
        <v>217</v>
      </c>
      <c r="AT592" s="206" t="s">
        <v>152</v>
      </c>
      <c r="AU592" s="206" t="s">
        <v>158</v>
      </c>
      <c r="AY592" s="15" t="s">
        <v>150</v>
      </c>
      <c r="BE592" s="207">
        <f>IF(N592="základní",J592,0)</f>
        <v>0</v>
      </c>
      <c r="BF592" s="207">
        <f>IF(N592="snížená",J592,0)</f>
        <v>0</v>
      </c>
      <c r="BG592" s="207">
        <f>IF(N592="zákl. přenesená",J592,0)</f>
        <v>0</v>
      </c>
      <c r="BH592" s="207">
        <f>IF(N592="sníž. přenesená",J592,0)</f>
        <v>0</v>
      </c>
      <c r="BI592" s="207">
        <f>IF(N592="nulová",J592,0)</f>
        <v>0</v>
      </c>
      <c r="BJ592" s="15" t="s">
        <v>80</v>
      </c>
      <c r="BK592" s="207">
        <f>ROUND(I592*H592,2)</f>
        <v>0</v>
      </c>
      <c r="BL592" s="15" t="s">
        <v>217</v>
      </c>
      <c r="BM592" s="206" t="s">
        <v>1975</v>
      </c>
    </row>
    <row r="593" s="2" customFormat="1" ht="24.15" customHeight="1">
      <c r="A593" s="36"/>
      <c r="B593" s="37"/>
      <c r="C593" s="195" t="s">
        <v>1976</v>
      </c>
      <c r="D593" s="195" t="s">
        <v>152</v>
      </c>
      <c r="E593" s="196" t="s">
        <v>1977</v>
      </c>
      <c r="F593" s="197" t="s">
        <v>1978</v>
      </c>
      <c r="G593" s="198" t="s">
        <v>232</v>
      </c>
      <c r="H593" s="199">
        <v>10.315</v>
      </c>
      <c r="I593" s="200"/>
      <c r="J593" s="201">
        <f>ROUND(I593*H593,2)</f>
        <v>0</v>
      </c>
      <c r="K593" s="197" t="s">
        <v>156</v>
      </c>
      <c r="L593" s="42"/>
      <c r="M593" s="202" t="s">
        <v>19</v>
      </c>
      <c r="N593" s="203" t="s">
        <v>46</v>
      </c>
      <c r="O593" s="82"/>
      <c r="P593" s="204">
        <f>O593*H593</f>
        <v>0</v>
      </c>
      <c r="Q593" s="204">
        <v>0</v>
      </c>
      <c r="R593" s="204">
        <f>Q593*H593</f>
        <v>0</v>
      </c>
      <c r="S593" s="204">
        <v>0</v>
      </c>
      <c r="T593" s="20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6" t="s">
        <v>217</v>
      </c>
      <c r="AT593" s="206" t="s">
        <v>152</v>
      </c>
      <c r="AU593" s="206" t="s">
        <v>158</v>
      </c>
      <c r="AY593" s="15" t="s">
        <v>150</v>
      </c>
      <c r="BE593" s="207">
        <f>IF(N593="základní",J593,0)</f>
        <v>0</v>
      </c>
      <c r="BF593" s="207">
        <f>IF(N593="snížená",J593,0)</f>
        <v>0</v>
      </c>
      <c r="BG593" s="207">
        <f>IF(N593="zákl. přenesená",J593,0)</f>
        <v>0</v>
      </c>
      <c r="BH593" s="207">
        <f>IF(N593="sníž. přenesená",J593,0)</f>
        <v>0</v>
      </c>
      <c r="BI593" s="207">
        <f>IF(N593="nulová",J593,0)</f>
        <v>0</v>
      </c>
      <c r="BJ593" s="15" t="s">
        <v>80</v>
      </c>
      <c r="BK593" s="207">
        <f>ROUND(I593*H593,2)</f>
        <v>0</v>
      </c>
      <c r="BL593" s="15" t="s">
        <v>217</v>
      </c>
      <c r="BM593" s="206" t="s">
        <v>1979</v>
      </c>
    </row>
    <row r="594" s="2" customFormat="1" ht="24.15" customHeight="1">
      <c r="A594" s="36"/>
      <c r="B594" s="37"/>
      <c r="C594" s="195" t="s">
        <v>1980</v>
      </c>
      <c r="D594" s="195" t="s">
        <v>152</v>
      </c>
      <c r="E594" s="196" t="s">
        <v>1981</v>
      </c>
      <c r="F594" s="197" t="s">
        <v>1982</v>
      </c>
      <c r="G594" s="198" t="s">
        <v>232</v>
      </c>
      <c r="H594" s="199">
        <v>10.315</v>
      </c>
      <c r="I594" s="200"/>
      <c r="J594" s="201">
        <f>ROUND(I594*H594,2)</f>
        <v>0</v>
      </c>
      <c r="K594" s="197" t="s">
        <v>156</v>
      </c>
      <c r="L594" s="42"/>
      <c r="M594" s="202" t="s">
        <v>19</v>
      </c>
      <c r="N594" s="203" t="s">
        <v>46</v>
      </c>
      <c r="O594" s="82"/>
      <c r="P594" s="204">
        <f>O594*H594</f>
        <v>0</v>
      </c>
      <c r="Q594" s="204">
        <v>0</v>
      </c>
      <c r="R594" s="204">
        <f>Q594*H594</f>
        <v>0</v>
      </c>
      <c r="S594" s="204">
        <v>0</v>
      </c>
      <c r="T594" s="20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06" t="s">
        <v>217</v>
      </c>
      <c r="AT594" s="206" t="s">
        <v>152</v>
      </c>
      <c r="AU594" s="206" t="s">
        <v>158</v>
      </c>
      <c r="AY594" s="15" t="s">
        <v>150</v>
      </c>
      <c r="BE594" s="207">
        <f>IF(N594="základní",J594,0)</f>
        <v>0</v>
      </c>
      <c r="BF594" s="207">
        <f>IF(N594="snížená",J594,0)</f>
        <v>0</v>
      </c>
      <c r="BG594" s="207">
        <f>IF(N594="zákl. přenesená",J594,0)</f>
        <v>0</v>
      </c>
      <c r="BH594" s="207">
        <f>IF(N594="sníž. přenesená",J594,0)</f>
        <v>0</v>
      </c>
      <c r="BI594" s="207">
        <f>IF(N594="nulová",J594,0)</f>
        <v>0</v>
      </c>
      <c r="BJ594" s="15" t="s">
        <v>80</v>
      </c>
      <c r="BK594" s="207">
        <f>ROUND(I594*H594,2)</f>
        <v>0</v>
      </c>
      <c r="BL594" s="15" t="s">
        <v>217</v>
      </c>
      <c r="BM594" s="206" t="s">
        <v>1983</v>
      </c>
    </row>
    <row r="595" s="12" customFormat="1" ht="22.8" customHeight="1">
      <c r="A595" s="12"/>
      <c r="B595" s="179"/>
      <c r="C595" s="180"/>
      <c r="D595" s="181" t="s">
        <v>74</v>
      </c>
      <c r="E595" s="193" t="s">
        <v>1984</v>
      </c>
      <c r="F595" s="193" t="s">
        <v>1985</v>
      </c>
      <c r="G595" s="180"/>
      <c r="H595" s="180"/>
      <c r="I595" s="183"/>
      <c r="J595" s="194">
        <f>BK595</f>
        <v>0</v>
      </c>
      <c r="K595" s="180"/>
      <c r="L595" s="185"/>
      <c r="M595" s="186"/>
      <c r="N595" s="187"/>
      <c r="O595" s="187"/>
      <c r="P595" s="188">
        <f>SUM(P596:P610)</f>
        <v>0</v>
      </c>
      <c r="Q595" s="187"/>
      <c r="R595" s="188">
        <f>SUM(R596:R610)</f>
        <v>2.7200998000000003</v>
      </c>
      <c r="S595" s="187"/>
      <c r="T595" s="189">
        <f>SUM(T596:T610)</f>
        <v>6.7927499999999998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90" t="s">
        <v>158</v>
      </c>
      <c r="AT595" s="191" t="s">
        <v>74</v>
      </c>
      <c r="AU595" s="191" t="s">
        <v>80</v>
      </c>
      <c r="AY595" s="190" t="s">
        <v>150</v>
      </c>
      <c r="BK595" s="192">
        <f>SUM(BK596:BK610)</f>
        <v>0</v>
      </c>
    </row>
    <row r="596" s="2" customFormat="1" ht="24.15" customHeight="1">
      <c r="A596" s="36"/>
      <c r="B596" s="37"/>
      <c r="C596" s="195" t="s">
        <v>1986</v>
      </c>
      <c r="D596" s="195" t="s">
        <v>152</v>
      </c>
      <c r="E596" s="196" t="s">
        <v>1987</v>
      </c>
      <c r="F596" s="197" t="s">
        <v>1988</v>
      </c>
      <c r="G596" s="198" t="s">
        <v>155</v>
      </c>
      <c r="H596" s="199">
        <v>27.399999999999999</v>
      </c>
      <c r="I596" s="200"/>
      <c r="J596" s="201">
        <f>ROUND(I596*H596,2)</f>
        <v>0</v>
      </c>
      <c r="K596" s="197" t="s">
        <v>156</v>
      </c>
      <c r="L596" s="42"/>
      <c r="M596" s="202" t="s">
        <v>19</v>
      </c>
      <c r="N596" s="203" t="s">
        <v>46</v>
      </c>
      <c r="O596" s="82"/>
      <c r="P596" s="204">
        <f>O596*H596</f>
        <v>0</v>
      </c>
      <c r="Q596" s="204">
        <v>0.024760000000000001</v>
      </c>
      <c r="R596" s="204">
        <f>Q596*H596</f>
        <v>0.67842400000000003</v>
      </c>
      <c r="S596" s="204">
        <v>0</v>
      </c>
      <c r="T596" s="20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06" t="s">
        <v>217</v>
      </c>
      <c r="AT596" s="206" t="s">
        <v>152</v>
      </c>
      <c r="AU596" s="206" t="s">
        <v>158</v>
      </c>
      <c r="AY596" s="15" t="s">
        <v>150</v>
      </c>
      <c r="BE596" s="207">
        <f>IF(N596="základní",J596,0)</f>
        <v>0</v>
      </c>
      <c r="BF596" s="207">
        <f>IF(N596="snížená",J596,0)</f>
        <v>0</v>
      </c>
      <c r="BG596" s="207">
        <f>IF(N596="zákl. přenesená",J596,0)</f>
        <v>0</v>
      </c>
      <c r="BH596" s="207">
        <f>IF(N596="sníž. přenesená",J596,0)</f>
        <v>0</v>
      </c>
      <c r="BI596" s="207">
        <f>IF(N596="nulová",J596,0)</f>
        <v>0</v>
      </c>
      <c r="BJ596" s="15" t="s">
        <v>80</v>
      </c>
      <c r="BK596" s="207">
        <f>ROUND(I596*H596,2)</f>
        <v>0</v>
      </c>
      <c r="BL596" s="15" t="s">
        <v>217</v>
      </c>
      <c r="BM596" s="206" t="s">
        <v>1989</v>
      </c>
    </row>
    <row r="597" s="2" customFormat="1" ht="24.15" customHeight="1">
      <c r="A597" s="36"/>
      <c r="B597" s="37"/>
      <c r="C597" s="195" t="s">
        <v>1990</v>
      </c>
      <c r="D597" s="195" t="s">
        <v>152</v>
      </c>
      <c r="E597" s="196" t="s">
        <v>1991</v>
      </c>
      <c r="F597" s="197" t="s">
        <v>1992</v>
      </c>
      <c r="G597" s="198" t="s">
        <v>155</v>
      </c>
      <c r="H597" s="199">
        <v>29.780000000000001</v>
      </c>
      <c r="I597" s="200"/>
      <c r="J597" s="201">
        <f>ROUND(I597*H597,2)</f>
        <v>0</v>
      </c>
      <c r="K597" s="197" t="s">
        <v>156</v>
      </c>
      <c r="L597" s="42"/>
      <c r="M597" s="202" t="s">
        <v>19</v>
      </c>
      <c r="N597" s="203" t="s">
        <v>46</v>
      </c>
      <c r="O597" s="82"/>
      <c r="P597" s="204">
        <f>O597*H597</f>
        <v>0</v>
      </c>
      <c r="Q597" s="204">
        <v>0.025510000000000001</v>
      </c>
      <c r="R597" s="204">
        <f>Q597*H597</f>
        <v>0.75968780000000002</v>
      </c>
      <c r="S597" s="204">
        <v>0</v>
      </c>
      <c r="T597" s="20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6" t="s">
        <v>217</v>
      </c>
      <c r="AT597" s="206" t="s">
        <v>152</v>
      </c>
      <c r="AU597" s="206" t="s">
        <v>158</v>
      </c>
      <c r="AY597" s="15" t="s">
        <v>150</v>
      </c>
      <c r="BE597" s="207">
        <f>IF(N597="základní",J597,0)</f>
        <v>0</v>
      </c>
      <c r="BF597" s="207">
        <f>IF(N597="snížená",J597,0)</f>
        <v>0</v>
      </c>
      <c r="BG597" s="207">
        <f>IF(N597="zákl. přenesená",J597,0)</f>
        <v>0</v>
      </c>
      <c r="BH597" s="207">
        <f>IF(N597="sníž. přenesená",J597,0)</f>
        <v>0</v>
      </c>
      <c r="BI597" s="207">
        <f>IF(N597="nulová",J597,0)</f>
        <v>0</v>
      </c>
      <c r="BJ597" s="15" t="s">
        <v>80</v>
      </c>
      <c r="BK597" s="207">
        <f>ROUND(I597*H597,2)</f>
        <v>0</v>
      </c>
      <c r="BL597" s="15" t="s">
        <v>217</v>
      </c>
      <c r="BM597" s="206" t="s">
        <v>1993</v>
      </c>
    </row>
    <row r="598" s="2" customFormat="1" ht="24.15" customHeight="1">
      <c r="A598" s="36"/>
      <c r="B598" s="37"/>
      <c r="C598" s="195" t="s">
        <v>1994</v>
      </c>
      <c r="D598" s="195" t="s">
        <v>152</v>
      </c>
      <c r="E598" s="196" t="s">
        <v>1995</v>
      </c>
      <c r="F598" s="197" t="s">
        <v>1996</v>
      </c>
      <c r="G598" s="198" t="s">
        <v>155</v>
      </c>
      <c r="H598" s="199">
        <v>19</v>
      </c>
      <c r="I598" s="200"/>
      <c r="J598" s="201">
        <f>ROUND(I598*H598,2)</f>
        <v>0</v>
      </c>
      <c r="K598" s="197" t="s">
        <v>156</v>
      </c>
      <c r="L598" s="42"/>
      <c r="M598" s="202" t="s">
        <v>19</v>
      </c>
      <c r="N598" s="203" t="s">
        <v>46</v>
      </c>
      <c r="O598" s="82"/>
      <c r="P598" s="204">
        <f>O598*H598</f>
        <v>0</v>
      </c>
      <c r="Q598" s="204">
        <v>0.026179999999999998</v>
      </c>
      <c r="R598" s="204">
        <f>Q598*H598</f>
        <v>0.49741999999999997</v>
      </c>
      <c r="S598" s="204">
        <v>0</v>
      </c>
      <c r="T598" s="205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06" t="s">
        <v>217</v>
      </c>
      <c r="AT598" s="206" t="s">
        <v>152</v>
      </c>
      <c r="AU598" s="206" t="s">
        <v>158</v>
      </c>
      <c r="AY598" s="15" t="s">
        <v>150</v>
      </c>
      <c r="BE598" s="207">
        <f>IF(N598="základní",J598,0)</f>
        <v>0</v>
      </c>
      <c r="BF598" s="207">
        <f>IF(N598="snížená",J598,0)</f>
        <v>0</v>
      </c>
      <c r="BG598" s="207">
        <f>IF(N598="zákl. přenesená",J598,0)</f>
        <v>0</v>
      </c>
      <c r="BH598" s="207">
        <f>IF(N598="sníž. přenesená",J598,0)</f>
        <v>0</v>
      </c>
      <c r="BI598" s="207">
        <f>IF(N598="nulová",J598,0)</f>
        <v>0</v>
      </c>
      <c r="BJ598" s="15" t="s">
        <v>80</v>
      </c>
      <c r="BK598" s="207">
        <f>ROUND(I598*H598,2)</f>
        <v>0</v>
      </c>
      <c r="BL598" s="15" t="s">
        <v>217</v>
      </c>
      <c r="BM598" s="206" t="s">
        <v>1997</v>
      </c>
    </row>
    <row r="599" s="2" customFormat="1" ht="24.15" customHeight="1">
      <c r="A599" s="36"/>
      <c r="B599" s="37"/>
      <c r="C599" s="195" t="s">
        <v>1998</v>
      </c>
      <c r="D599" s="195" t="s">
        <v>152</v>
      </c>
      <c r="E599" s="196" t="s">
        <v>1999</v>
      </c>
      <c r="F599" s="197" t="s">
        <v>2000</v>
      </c>
      <c r="G599" s="198" t="s">
        <v>155</v>
      </c>
      <c r="H599" s="199">
        <v>34</v>
      </c>
      <c r="I599" s="200"/>
      <c r="J599" s="201">
        <f>ROUND(I599*H599,2)</f>
        <v>0</v>
      </c>
      <c r="K599" s="197" t="s">
        <v>156</v>
      </c>
      <c r="L599" s="42"/>
      <c r="M599" s="202" t="s">
        <v>19</v>
      </c>
      <c r="N599" s="203" t="s">
        <v>46</v>
      </c>
      <c r="O599" s="82"/>
      <c r="P599" s="204">
        <f>O599*H599</f>
        <v>0</v>
      </c>
      <c r="Q599" s="204">
        <v>0.00020000000000000001</v>
      </c>
      <c r="R599" s="204">
        <f>Q599*H599</f>
        <v>0.0068000000000000005</v>
      </c>
      <c r="S599" s="204">
        <v>0</v>
      </c>
      <c r="T599" s="20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06" t="s">
        <v>217</v>
      </c>
      <c r="AT599" s="206" t="s">
        <v>152</v>
      </c>
      <c r="AU599" s="206" t="s">
        <v>158</v>
      </c>
      <c r="AY599" s="15" t="s">
        <v>150</v>
      </c>
      <c r="BE599" s="207">
        <f>IF(N599="základní",J599,0)</f>
        <v>0</v>
      </c>
      <c r="BF599" s="207">
        <f>IF(N599="snížená",J599,0)</f>
        <v>0</v>
      </c>
      <c r="BG599" s="207">
        <f>IF(N599="zákl. přenesená",J599,0)</f>
        <v>0</v>
      </c>
      <c r="BH599" s="207">
        <f>IF(N599="sníž. přenesená",J599,0)</f>
        <v>0</v>
      </c>
      <c r="BI599" s="207">
        <f>IF(N599="nulová",J599,0)</f>
        <v>0</v>
      </c>
      <c r="BJ599" s="15" t="s">
        <v>80</v>
      </c>
      <c r="BK599" s="207">
        <f>ROUND(I599*H599,2)</f>
        <v>0</v>
      </c>
      <c r="BL599" s="15" t="s">
        <v>217</v>
      </c>
      <c r="BM599" s="206" t="s">
        <v>2001</v>
      </c>
    </row>
    <row r="600" s="2" customFormat="1" ht="24.15" customHeight="1">
      <c r="A600" s="36"/>
      <c r="B600" s="37"/>
      <c r="C600" s="195" t="s">
        <v>2002</v>
      </c>
      <c r="D600" s="195" t="s">
        <v>152</v>
      </c>
      <c r="E600" s="196" t="s">
        <v>2003</v>
      </c>
      <c r="F600" s="197" t="s">
        <v>2004</v>
      </c>
      <c r="G600" s="198" t="s">
        <v>170</v>
      </c>
      <c r="H600" s="199">
        <v>3.8999999999999999</v>
      </c>
      <c r="I600" s="200"/>
      <c r="J600" s="201">
        <f>ROUND(I600*H600,2)</f>
        <v>0</v>
      </c>
      <c r="K600" s="197" t="s">
        <v>156</v>
      </c>
      <c r="L600" s="42"/>
      <c r="M600" s="202" t="s">
        <v>19</v>
      </c>
      <c r="N600" s="203" t="s">
        <v>46</v>
      </c>
      <c r="O600" s="82"/>
      <c r="P600" s="204">
        <f>O600*H600</f>
        <v>0</v>
      </c>
      <c r="Q600" s="204">
        <v>0.00017000000000000001</v>
      </c>
      <c r="R600" s="204">
        <f>Q600*H600</f>
        <v>0.00066300000000000007</v>
      </c>
      <c r="S600" s="204">
        <v>0</v>
      </c>
      <c r="T600" s="20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206" t="s">
        <v>217</v>
      </c>
      <c r="AT600" s="206" t="s">
        <v>152</v>
      </c>
      <c r="AU600" s="206" t="s">
        <v>158</v>
      </c>
      <c r="AY600" s="15" t="s">
        <v>150</v>
      </c>
      <c r="BE600" s="207">
        <f>IF(N600="základní",J600,0)</f>
        <v>0</v>
      </c>
      <c r="BF600" s="207">
        <f>IF(N600="snížená",J600,0)</f>
        <v>0</v>
      </c>
      <c r="BG600" s="207">
        <f>IF(N600="zákl. přenesená",J600,0)</f>
        <v>0</v>
      </c>
      <c r="BH600" s="207">
        <f>IF(N600="sníž. přenesená",J600,0)</f>
        <v>0</v>
      </c>
      <c r="BI600" s="207">
        <f>IF(N600="nulová",J600,0)</f>
        <v>0</v>
      </c>
      <c r="BJ600" s="15" t="s">
        <v>80</v>
      </c>
      <c r="BK600" s="207">
        <f>ROUND(I600*H600,2)</f>
        <v>0</v>
      </c>
      <c r="BL600" s="15" t="s">
        <v>217</v>
      </c>
      <c r="BM600" s="206" t="s">
        <v>2005</v>
      </c>
    </row>
    <row r="601" s="2" customFormat="1" ht="24.15" customHeight="1">
      <c r="A601" s="36"/>
      <c r="B601" s="37"/>
      <c r="C601" s="195" t="s">
        <v>2006</v>
      </c>
      <c r="D601" s="195" t="s">
        <v>152</v>
      </c>
      <c r="E601" s="196" t="s">
        <v>2007</v>
      </c>
      <c r="F601" s="197" t="s">
        <v>2008</v>
      </c>
      <c r="G601" s="198" t="s">
        <v>155</v>
      </c>
      <c r="H601" s="199">
        <v>4.5</v>
      </c>
      <c r="I601" s="200"/>
      <c r="J601" s="201">
        <f>ROUND(I601*H601,2)</f>
        <v>0</v>
      </c>
      <c r="K601" s="197" t="s">
        <v>156</v>
      </c>
      <c r="L601" s="42"/>
      <c r="M601" s="202" t="s">
        <v>19</v>
      </c>
      <c r="N601" s="203" t="s">
        <v>46</v>
      </c>
      <c r="O601" s="82"/>
      <c r="P601" s="204">
        <f>O601*H601</f>
        <v>0</v>
      </c>
      <c r="Q601" s="204">
        <v>0.012590000000000001</v>
      </c>
      <c r="R601" s="204">
        <f>Q601*H601</f>
        <v>0.056655000000000004</v>
      </c>
      <c r="S601" s="204">
        <v>0</v>
      </c>
      <c r="T601" s="20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6" t="s">
        <v>217</v>
      </c>
      <c r="AT601" s="206" t="s">
        <v>152</v>
      </c>
      <c r="AU601" s="206" t="s">
        <v>158</v>
      </c>
      <c r="AY601" s="15" t="s">
        <v>150</v>
      </c>
      <c r="BE601" s="207">
        <f>IF(N601="základní",J601,0)</f>
        <v>0</v>
      </c>
      <c r="BF601" s="207">
        <f>IF(N601="snížená",J601,0)</f>
        <v>0</v>
      </c>
      <c r="BG601" s="207">
        <f>IF(N601="zákl. přenesená",J601,0)</f>
        <v>0</v>
      </c>
      <c r="BH601" s="207">
        <f>IF(N601="sníž. přenesená",J601,0)</f>
        <v>0</v>
      </c>
      <c r="BI601" s="207">
        <f>IF(N601="nulová",J601,0)</f>
        <v>0</v>
      </c>
      <c r="BJ601" s="15" t="s">
        <v>80</v>
      </c>
      <c r="BK601" s="207">
        <f>ROUND(I601*H601,2)</f>
        <v>0</v>
      </c>
      <c r="BL601" s="15" t="s">
        <v>217</v>
      </c>
      <c r="BM601" s="206" t="s">
        <v>2009</v>
      </c>
    </row>
    <row r="602" s="2" customFormat="1" ht="24.15" customHeight="1">
      <c r="A602" s="36"/>
      <c r="B602" s="37"/>
      <c r="C602" s="195" t="s">
        <v>2010</v>
      </c>
      <c r="D602" s="195" t="s">
        <v>152</v>
      </c>
      <c r="E602" s="196" t="s">
        <v>2011</v>
      </c>
      <c r="F602" s="197" t="s">
        <v>2012</v>
      </c>
      <c r="G602" s="198" t="s">
        <v>155</v>
      </c>
      <c r="H602" s="199">
        <v>4.5</v>
      </c>
      <c r="I602" s="200"/>
      <c r="J602" s="201">
        <f>ROUND(I602*H602,2)</f>
        <v>0</v>
      </c>
      <c r="K602" s="197" t="s">
        <v>156</v>
      </c>
      <c r="L602" s="42"/>
      <c r="M602" s="202" t="s">
        <v>19</v>
      </c>
      <c r="N602" s="203" t="s">
        <v>46</v>
      </c>
      <c r="O602" s="82"/>
      <c r="P602" s="204">
        <f>O602*H602</f>
        <v>0</v>
      </c>
      <c r="Q602" s="204">
        <v>0.00010000000000000001</v>
      </c>
      <c r="R602" s="204">
        <f>Q602*H602</f>
        <v>0.00045000000000000004</v>
      </c>
      <c r="S602" s="204">
        <v>0</v>
      </c>
      <c r="T602" s="205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06" t="s">
        <v>217</v>
      </c>
      <c r="AT602" s="206" t="s">
        <v>152</v>
      </c>
      <c r="AU602" s="206" t="s">
        <v>158</v>
      </c>
      <c r="AY602" s="15" t="s">
        <v>150</v>
      </c>
      <c r="BE602" s="207">
        <f>IF(N602="základní",J602,0)</f>
        <v>0</v>
      </c>
      <c r="BF602" s="207">
        <f>IF(N602="snížená",J602,0)</f>
        <v>0</v>
      </c>
      <c r="BG602" s="207">
        <f>IF(N602="zákl. přenesená",J602,0)</f>
        <v>0</v>
      </c>
      <c r="BH602" s="207">
        <f>IF(N602="sníž. přenesená",J602,0)</f>
        <v>0</v>
      </c>
      <c r="BI602" s="207">
        <f>IF(N602="nulová",J602,0)</f>
        <v>0</v>
      </c>
      <c r="BJ602" s="15" t="s">
        <v>80</v>
      </c>
      <c r="BK602" s="207">
        <f>ROUND(I602*H602,2)</f>
        <v>0</v>
      </c>
      <c r="BL602" s="15" t="s">
        <v>217</v>
      </c>
      <c r="BM602" s="206" t="s">
        <v>2013</v>
      </c>
    </row>
    <row r="603" s="2" customFormat="1" ht="24.15" customHeight="1">
      <c r="A603" s="36"/>
      <c r="B603" s="37"/>
      <c r="C603" s="195" t="s">
        <v>2014</v>
      </c>
      <c r="D603" s="195" t="s">
        <v>152</v>
      </c>
      <c r="E603" s="196" t="s">
        <v>2015</v>
      </c>
      <c r="F603" s="197" t="s">
        <v>2016</v>
      </c>
      <c r="G603" s="198" t="s">
        <v>155</v>
      </c>
      <c r="H603" s="199">
        <v>40</v>
      </c>
      <c r="I603" s="200"/>
      <c r="J603" s="201">
        <f>ROUND(I603*H603,2)</f>
        <v>0</v>
      </c>
      <c r="K603" s="197" t="s">
        <v>156</v>
      </c>
      <c r="L603" s="42"/>
      <c r="M603" s="202" t="s">
        <v>19</v>
      </c>
      <c r="N603" s="203" t="s">
        <v>46</v>
      </c>
      <c r="O603" s="82"/>
      <c r="P603" s="204">
        <f>O603*H603</f>
        <v>0</v>
      </c>
      <c r="Q603" s="204">
        <v>0.00125</v>
      </c>
      <c r="R603" s="204">
        <f>Q603*H603</f>
        <v>0.050000000000000003</v>
      </c>
      <c r="S603" s="204">
        <v>0</v>
      </c>
      <c r="T603" s="20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06" t="s">
        <v>217</v>
      </c>
      <c r="AT603" s="206" t="s">
        <v>152</v>
      </c>
      <c r="AU603" s="206" t="s">
        <v>158</v>
      </c>
      <c r="AY603" s="15" t="s">
        <v>150</v>
      </c>
      <c r="BE603" s="207">
        <f>IF(N603="základní",J603,0)</f>
        <v>0</v>
      </c>
      <c r="BF603" s="207">
        <f>IF(N603="snížená",J603,0)</f>
        <v>0</v>
      </c>
      <c r="BG603" s="207">
        <f>IF(N603="zákl. přenesená",J603,0)</f>
        <v>0</v>
      </c>
      <c r="BH603" s="207">
        <f>IF(N603="sníž. přenesená",J603,0)</f>
        <v>0</v>
      </c>
      <c r="BI603" s="207">
        <f>IF(N603="nulová",J603,0)</f>
        <v>0</v>
      </c>
      <c r="BJ603" s="15" t="s">
        <v>80</v>
      </c>
      <c r="BK603" s="207">
        <f>ROUND(I603*H603,2)</f>
        <v>0</v>
      </c>
      <c r="BL603" s="15" t="s">
        <v>217</v>
      </c>
      <c r="BM603" s="206" t="s">
        <v>2017</v>
      </c>
    </row>
    <row r="604" s="2" customFormat="1" ht="14.4" customHeight="1">
      <c r="A604" s="36"/>
      <c r="B604" s="37"/>
      <c r="C604" s="208" t="s">
        <v>2018</v>
      </c>
      <c r="D604" s="208" t="s">
        <v>324</v>
      </c>
      <c r="E604" s="209" t="s">
        <v>2019</v>
      </c>
      <c r="F604" s="210" t="s">
        <v>2020</v>
      </c>
      <c r="G604" s="211" t="s">
        <v>155</v>
      </c>
      <c r="H604" s="212">
        <v>40</v>
      </c>
      <c r="I604" s="213"/>
      <c r="J604" s="214">
        <f>ROUND(I604*H604,2)</f>
        <v>0</v>
      </c>
      <c r="K604" s="210" t="s">
        <v>156</v>
      </c>
      <c r="L604" s="215"/>
      <c r="M604" s="216" t="s">
        <v>19</v>
      </c>
      <c r="N604" s="217" t="s">
        <v>46</v>
      </c>
      <c r="O604" s="82"/>
      <c r="P604" s="204">
        <f>O604*H604</f>
        <v>0</v>
      </c>
      <c r="Q604" s="204">
        <v>0.0080000000000000002</v>
      </c>
      <c r="R604" s="204">
        <f>Q604*H604</f>
        <v>0.32000000000000001</v>
      </c>
      <c r="S604" s="204">
        <v>0</v>
      </c>
      <c r="T604" s="20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206" t="s">
        <v>282</v>
      </c>
      <c r="AT604" s="206" t="s">
        <v>324</v>
      </c>
      <c r="AU604" s="206" t="s">
        <v>158</v>
      </c>
      <c r="AY604" s="15" t="s">
        <v>150</v>
      </c>
      <c r="BE604" s="207">
        <f>IF(N604="základní",J604,0)</f>
        <v>0</v>
      </c>
      <c r="BF604" s="207">
        <f>IF(N604="snížená",J604,0)</f>
        <v>0</v>
      </c>
      <c r="BG604" s="207">
        <f>IF(N604="zákl. přenesená",J604,0)</f>
        <v>0</v>
      </c>
      <c r="BH604" s="207">
        <f>IF(N604="sníž. přenesená",J604,0)</f>
        <v>0</v>
      </c>
      <c r="BI604" s="207">
        <f>IF(N604="nulová",J604,0)</f>
        <v>0</v>
      </c>
      <c r="BJ604" s="15" t="s">
        <v>80</v>
      </c>
      <c r="BK604" s="207">
        <f>ROUND(I604*H604,2)</f>
        <v>0</v>
      </c>
      <c r="BL604" s="15" t="s">
        <v>217</v>
      </c>
      <c r="BM604" s="206" t="s">
        <v>2021</v>
      </c>
    </row>
    <row r="605" s="2" customFormat="1" ht="24.15" customHeight="1">
      <c r="A605" s="36"/>
      <c r="B605" s="37"/>
      <c r="C605" s="195" t="s">
        <v>2022</v>
      </c>
      <c r="D605" s="195" t="s">
        <v>152</v>
      </c>
      <c r="E605" s="196" t="s">
        <v>2023</v>
      </c>
      <c r="F605" s="197" t="s">
        <v>2024</v>
      </c>
      <c r="G605" s="198" t="s">
        <v>166</v>
      </c>
      <c r="H605" s="199">
        <v>10</v>
      </c>
      <c r="I605" s="200"/>
      <c r="J605" s="201">
        <f>ROUND(I605*H605,2)</f>
        <v>0</v>
      </c>
      <c r="K605" s="197" t="s">
        <v>1583</v>
      </c>
      <c r="L605" s="42"/>
      <c r="M605" s="202" t="s">
        <v>19</v>
      </c>
      <c r="N605" s="203" t="s">
        <v>46</v>
      </c>
      <c r="O605" s="82"/>
      <c r="P605" s="204">
        <f>O605*H605</f>
        <v>0</v>
      </c>
      <c r="Q605" s="204">
        <v>0</v>
      </c>
      <c r="R605" s="204">
        <f>Q605*H605</f>
        <v>0</v>
      </c>
      <c r="S605" s="204">
        <v>0</v>
      </c>
      <c r="T605" s="205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6" t="s">
        <v>217</v>
      </c>
      <c r="AT605" s="206" t="s">
        <v>152</v>
      </c>
      <c r="AU605" s="206" t="s">
        <v>158</v>
      </c>
      <c r="AY605" s="15" t="s">
        <v>150</v>
      </c>
      <c r="BE605" s="207">
        <f>IF(N605="základní",J605,0)</f>
        <v>0</v>
      </c>
      <c r="BF605" s="207">
        <f>IF(N605="snížená",J605,0)</f>
        <v>0</v>
      </c>
      <c r="BG605" s="207">
        <f>IF(N605="zákl. přenesená",J605,0)</f>
        <v>0</v>
      </c>
      <c r="BH605" s="207">
        <f>IF(N605="sníž. přenesená",J605,0)</f>
        <v>0</v>
      </c>
      <c r="BI605" s="207">
        <f>IF(N605="nulová",J605,0)</f>
        <v>0</v>
      </c>
      <c r="BJ605" s="15" t="s">
        <v>80</v>
      </c>
      <c r="BK605" s="207">
        <f>ROUND(I605*H605,2)</f>
        <v>0</v>
      </c>
      <c r="BL605" s="15" t="s">
        <v>217</v>
      </c>
      <c r="BM605" s="206" t="s">
        <v>2025</v>
      </c>
    </row>
    <row r="606" s="2" customFormat="1" ht="14.4" customHeight="1">
      <c r="A606" s="36"/>
      <c r="B606" s="37"/>
      <c r="C606" s="208" t="s">
        <v>2026</v>
      </c>
      <c r="D606" s="208" t="s">
        <v>324</v>
      </c>
      <c r="E606" s="209" t="s">
        <v>2027</v>
      </c>
      <c r="F606" s="210" t="s">
        <v>2028</v>
      </c>
      <c r="G606" s="211" t="s">
        <v>166</v>
      </c>
      <c r="H606" s="212">
        <v>10</v>
      </c>
      <c r="I606" s="213"/>
      <c r="J606" s="214">
        <f>ROUND(I606*H606,2)</f>
        <v>0</v>
      </c>
      <c r="K606" s="210" t="s">
        <v>1583</v>
      </c>
      <c r="L606" s="215"/>
      <c r="M606" s="216" t="s">
        <v>19</v>
      </c>
      <c r="N606" s="217" t="s">
        <v>46</v>
      </c>
      <c r="O606" s="82"/>
      <c r="P606" s="204">
        <f>O606*H606</f>
        <v>0</v>
      </c>
      <c r="Q606" s="204">
        <v>0.035000000000000003</v>
      </c>
      <c r="R606" s="204">
        <f>Q606*H606</f>
        <v>0.35000000000000003</v>
      </c>
      <c r="S606" s="204">
        <v>0</v>
      </c>
      <c r="T606" s="20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206" t="s">
        <v>282</v>
      </c>
      <c r="AT606" s="206" t="s">
        <v>324</v>
      </c>
      <c r="AU606" s="206" t="s">
        <v>158</v>
      </c>
      <c r="AY606" s="15" t="s">
        <v>150</v>
      </c>
      <c r="BE606" s="207">
        <f>IF(N606="základní",J606,0)</f>
        <v>0</v>
      </c>
      <c r="BF606" s="207">
        <f>IF(N606="snížená",J606,0)</f>
        <v>0</v>
      </c>
      <c r="BG606" s="207">
        <f>IF(N606="zákl. přenesená",J606,0)</f>
        <v>0</v>
      </c>
      <c r="BH606" s="207">
        <f>IF(N606="sníž. přenesená",J606,0)</f>
        <v>0</v>
      </c>
      <c r="BI606" s="207">
        <f>IF(N606="nulová",J606,0)</f>
        <v>0</v>
      </c>
      <c r="BJ606" s="15" t="s">
        <v>80</v>
      </c>
      <c r="BK606" s="207">
        <f>ROUND(I606*H606,2)</f>
        <v>0</v>
      </c>
      <c r="BL606" s="15" t="s">
        <v>217</v>
      </c>
      <c r="BM606" s="206" t="s">
        <v>2029</v>
      </c>
    </row>
    <row r="607" s="2" customFormat="1" ht="14.4" customHeight="1">
      <c r="A607" s="36"/>
      <c r="B607" s="37"/>
      <c r="C607" s="195" t="s">
        <v>2030</v>
      </c>
      <c r="D607" s="195" t="s">
        <v>152</v>
      </c>
      <c r="E607" s="196" t="s">
        <v>2031</v>
      </c>
      <c r="F607" s="197" t="s">
        <v>2032</v>
      </c>
      <c r="G607" s="198" t="s">
        <v>155</v>
      </c>
      <c r="H607" s="199">
        <v>231.69999999999999</v>
      </c>
      <c r="I607" s="200"/>
      <c r="J607" s="201">
        <f>ROUND(I607*H607,2)</f>
        <v>0</v>
      </c>
      <c r="K607" s="197" t="s">
        <v>156</v>
      </c>
      <c r="L607" s="42"/>
      <c r="M607" s="202" t="s">
        <v>19</v>
      </c>
      <c r="N607" s="203" t="s">
        <v>46</v>
      </c>
      <c r="O607" s="82"/>
      <c r="P607" s="204">
        <f>O607*H607</f>
        <v>0</v>
      </c>
      <c r="Q607" s="204">
        <v>0</v>
      </c>
      <c r="R607" s="204">
        <f>Q607*H607</f>
        <v>0</v>
      </c>
      <c r="S607" s="204">
        <v>0.0275</v>
      </c>
      <c r="T607" s="205">
        <f>S607*H607</f>
        <v>6.3717499999999996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206" t="s">
        <v>217</v>
      </c>
      <c r="AT607" s="206" t="s">
        <v>152</v>
      </c>
      <c r="AU607" s="206" t="s">
        <v>158</v>
      </c>
      <c r="AY607" s="15" t="s">
        <v>150</v>
      </c>
      <c r="BE607" s="207">
        <f>IF(N607="základní",J607,0)</f>
        <v>0</v>
      </c>
      <c r="BF607" s="207">
        <f>IF(N607="snížená",J607,0)</f>
        <v>0</v>
      </c>
      <c r="BG607" s="207">
        <f>IF(N607="zákl. přenesená",J607,0)</f>
        <v>0</v>
      </c>
      <c r="BH607" s="207">
        <f>IF(N607="sníž. přenesená",J607,0)</f>
        <v>0</v>
      </c>
      <c r="BI607" s="207">
        <f>IF(N607="nulová",J607,0)</f>
        <v>0</v>
      </c>
      <c r="BJ607" s="15" t="s">
        <v>80</v>
      </c>
      <c r="BK607" s="207">
        <f>ROUND(I607*H607,2)</f>
        <v>0</v>
      </c>
      <c r="BL607" s="15" t="s">
        <v>217</v>
      </c>
      <c r="BM607" s="206" t="s">
        <v>2033</v>
      </c>
    </row>
    <row r="608" s="2" customFormat="1" ht="14.4" customHeight="1">
      <c r="A608" s="36"/>
      <c r="B608" s="37"/>
      <c r="C608" s="195" t="s">
        <v>2034</v>
      </c>
      <c r="D608" s="195" t="s">
        <v>152</v>
      </c>
      <c r="E608" s="196" t="s">
        <v>2035</v>
      </c>
      <c r="F608" s="197" t="s">
        <v>2036</v>
      </c>
      <c r="G608" s="198" t="s">
        <v>166</v>
      </c>
      <c r="H608" s="199">
        <v>10</v>
      </c>
      <c r="I608" s="200"/>
      <c r="J608" s="201">
        <f>ROUND(I608*H608,2)</f>
        <v>0</v>
      </c>
      <c r="K608" s="197" t="s">
        <v>156</v>
      </c>
      <c r="L608" s="42"/>
      <c r="M608" s="202" t="s">
        <v>19</v>
      </c>
      <c r="N608" s="203" t="s">
        <v>46</v>
      </c>
      <c r="O608" s="82"/>
      <c r="P608" s="204">
        <f>O608*H608</f>
        <v>0</v>
      </c>
      <c r="Q608" s="204">
        <v>0</v>
      </c>
      <c r="R608" s="204">
        <f>Q608*H608</f>
        <v>0</v>
      </c>
      <c r="S608" s="204">
        <v>0.042099999999999999</v>
      </c>
      <c r="T608" s="205">
        <f>S608*H608</f>
        <v>0.42099999999999999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206" t="s">
        <v>217</v>
      </c>
      <c r="AT608" s="206" t="s">
        <v>152</v>
      </c>
      <c r="AU608" s="206" t="s">
        <v>158</v>
      </c>
      <c r="AY608" s="15" t="s">
        <v>150</v>
      </c>
      <c r="BE608" s="207">
        <f>IF(N608="základní",J608,0)</f>
        <v>0</v>
      </c>
      <c r="BF608" s="207">
        <f>IF(N608="snížená",J608,0)</f>
        <v>0</v>
      </c>
      <c r="BG608" s="207">
        <f>IF(N608="zákl. přenesená",J608,0)</f>
        <v>0</v>
      </c>
      <c r="BH608" s="207">
        <f>IF(N608="sníž. přenesená",J608,0)</f>
        <v>0</v>
      </c>
      <c r="BI608" s="207">
        <f>IF(N608="nulová",J608,0)</f>
        <v>0</v>
      </c>
      <c r="BJ608" s="15" t="s">
        <v>80</v>
      </c>
      <c r="BK608" s="207">
        <f>ROUND(I608*H608,2)</f>
        <v>0</v>
      </c>
      <c r="BL608" s="15" t="s">
        <v>217</v>
      </c>
      <c r="BM608" s="206" t="s">
        <v>2037</v>
      </c>
    </row>
    <row r="609" s="2" customFormat="1" ht="37.8" customHeight="1">
      <c r="A609" s="36"/>
      <c r="B609" s="37"/>
      <c r="C609" s="195" t="s">
        <v>2038</v>
      </c>
      <c r="D609" s="195" t="s">
        <v>152</v>
      </c>
      <c r="E609" s="196" t="s">
        <v>2039</v>
      </c>
      <c r="F609" s="197" t="s">
        <v>2040</v>
      </c>
      <c r="G609" s="198" t="s">
        <v>232</v>
      </c>
      <c r="H609" s="199">
        <v>2.7200000000000002</v>
      </c>
      <c r="I609" s="200"/>
      <c r="J609" s="201">
        <f>ROUND(I609*H609,2)</f>
        <v>0</v>
      </c>
      <c r="K609" s="197" t="s">
        <v>156</v>
      </c>
      <c r="L609" s="42"/>
      <c r="M609" s="202" t="s">
        <v>19</v>
      </c>
      <c r="N609" s="203" t="s">
        <v>46</v>
      </c>
      <c r="O609" s="82"/>
      <c r="P609" s="204">
        <f>O609*H609</f>
        <v>0</v>
      </c>
      <c r="Q609" s="204">
        <v>0</v>
      </c>
      <c r="R609" s="204">
        <f>Q609*H609</f>
        <v>0</v>
      </c>
      <c r="S609" s="204">
        <v>0</v>
      </c>
      <c r="T609" s="20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6" t="s">
        <v>217</v>
      </c>
      <c r="AT609" s="206" t="s">
        <v>152</v>
      </c>
      <c r="AU609" s="206" t="s">
        <v>158</v>
      </c>
      <c r="AY609" s="15" t="s">
        <v>150</v>
      </c>
      <c r="BE609" s="207">
        <f>IF(N609="základní",J609,0)</f>
        <v>0</v>
      </c>
      <c r="BF609" s="207">
        <f>IF(N609="snížená",J609,0)</f>
        <v>0</v>
      </c>
      <c r="BG609" s="207">
        <f>IF(N609="zákl. přenesená",J609,0)</f>
        <v>0</v>
      </c>
      <c r="BH609" s="207">
        <f>IF(N609="sníž. přenesená",J609,0)</f>
        <v>0</v>
      </c>
      <c r="BI609" s="207">
        <f>IF(N609="nulová",J609,0)</f>
        <v>0</v>
      </c>
      <c r="BJ609" s="15" t="s">
        <v>80</v>
      </c>
      <c r="BK609" s="207">
        <f>ROUND(I609*H609,2)</f>
        <v>0</v>
      </c>
      <c r="BL609" s="15" t="s">
        <v>217</v>
      </c>
      <c r="BM609" s="206" t="s">
        <v>2041</v>
      </c>
    </row>
    <row r="610" s="2" customFormat="1" ht="37.8" customHeight="1">
      <c r="A610" s="36"/>
      <c r="B610" s="37"/>
      <c r="C610" s="195" t="s">
        <v>2042</v>
      </c>
      <c r="D610" s="195" t="s">
        <v>152</v>
      </c>
      <c r="E610" s="196" t="s">
        <v>2043</v>
      </c>
      <c r="F610" s="197" t="s">
        <v>2044</v>
      </c>
      <c r="G610" s="198" t="s">
        <v>232</v>
      </c>
      <c r="H610" s="199">
        <v>2.7200000000000002</v>
      </c>
      <c r="I610" s="200"/>
      <c r="J610" s="201">
        <f>ROUND(I610*H610,2)</f>
        <v>0</v>
      </c>
      <c r="K610" s="197" t="s">
        <v>156</v>
      </c>
      <c r="L610" s="42"/>
      <c r="M610" s="202" t="s">
        <v>19</v>
      </c>
      <c r="N610" s="203" t="s">
        <v>46</v>
      </c>
      <c r="O610" s="82"/>
      <c r="P610" s="204">
        <f>O610*H610</f>
        <v>0</v>
      </c>
      <c r="Q610" s="204">
        <v>0</v>
      </c>
      <c r="R610" s="204">
        <f>Q610*H610</f>
        <v>0</v>
      </c>
      <c r="S610" s="204">
        <v>0</v>
      </c>
      <c r="T610" s="205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206" t="s">
        <v>217</v>
      </c>
      <c r="AT610" s="206" t="s">
        <v>152</v>
      </c>
      <c r="AU610" s="206" t="s">
        <v>158</v>
      </c>
      <c r="AY610" s="15" t="s">
        <v>150</v>
      </c>
      <c r="BE610" s="207">
        <f>IF(N610="základní",J610,0)</f>
        <v>0</v>
      </c>
      <c r="BF610" s="207">
        <f>IF(N610="snížená",J610,0)</f>
        <v>0</v>
      </c>
      <c r="BG610" s="207">
        <f>IF(N610="zákl. přenesená",J610,0)</f>
        <v>0</v>
      </c>
      <c r="BH610" s="207">
        <f>IF(N610="sníž. přenesená",J610,0)</f>
        <v>0</v>
      </c>
      <c r="BI610" s="207">
        <f>IF(N610="nulová",J610,0)</f>
        <v>0</v>
      </c>
      <c r="BJ610" s="15" t="s">
        <v>80</v>
      </c>
      <c r="BK610" s="207">
        <f>ROUND(I610*H610,2)</f>
        <v>0</v>
      </c>
      <c r="BL610" s="15" t="s">
        <v>217</v>
      </c>
      <c r="BM610" s="206" t="s">
        <v>2045</v>
      </c>
    </row>
    <row r="611" s="12" customFormat="1" ht="22.8" customHeight="1">
      <c r="A611" s="12"/>
      <c r="B611" s="179"/>
      <c r="C611" s="180"/>
      <c r="D611" s="181" t="s">
        <v>74</v>
      </c>
      <c r="E611" s="193" t="s">
        <v>2046</v>
      </c>
      <c r="F611" s="193" t="s">
        <v>2047</v>
      </c>
      <c r="G611" s="180"/>
      <c r="H611" s="180"/>
      <c r="I611" s="183"/>
      <c r="J611" s="194">
        <f>BK611</f>
        <v>0</v>
      </c>
      <c r="K611" s="180"/>
      <c r="L611" s="185"/>
      <c r="M611" s="186"/>
      <c r="N611" s="187"/>
      <c r="O611" s="187"/>
      <c r="P611" s="188">
        <f>SUM(P612:P654)</f>
        <v>0</v>
      </c>
      <c r="Q611" s="187"/>
      <c r="R611" s="188">
        <f>SUM(R612:R654)</f>
        <v>1.5811105000000001</v>
      </c>
      <c r="S611" s="187"/>
      <c r="T611" s="189">
        <f>SUM(T612:T654)</f>
        <v>1.1635465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190" t="s">
        <v>158</v>
      </c>
      <c r="AT611" s="191" t="s">
        <v>74</v>
      </c>
      <c r="AU611" s="191" t="s">
        <v>80</v>
      </c>
      <c r="AY611" s="190" t="s">
        <v>150</v>
      </c>
      <c r="BK611" s="192">
        <f>SUM(BK612:BK654)</f>
        <v>0</v>
      </c>
    </row>
    <row r="612" s="2" customFormat="1" ht="14.4" customHeight="1">
      <c r="A612" s="36"/>
      <c r="B612" s="37"/>
      <c r="C612" s="195" t="s">
        <v>2048</v>
      </c>
      <c r="D612" s="195" t="s">
        <v>152</v>
      </c>
      <c r="E612" s="196" t="s">
        <v>2049</v>
      </c>
      <c r="F612" s="197" t="s">
        <v>2050</v>
      </c>
      <c r="G612" s="198" t="s">
        <v>155</v>
      </c>
      <c r="H612" s="199">
        <v>9</v>
      </c>
      <c r="I612" s="200"/>
      <c r="J612" s="201">
        <f>ROUND(I612*H612,2)</f>
        <v>0</v>
      </c>
      <c r="K612" s="197" t="s">
        <v>156</v>
      </c>
      <c r="L612" s="42"/>
      <c r="M612" s="202" t="s">
        <v>19</v>
      </c>
      <c r="N612" s="203" t="s">
        <v>46</v>
      </c>
      <c r="O612" s="82"/>
      <c r="P612" s="204">
        <f>O612*H612</f>
        <v>0</v>
      </c>
      <c r="Q612" s="204">
        <v>0</v>
      </c>
      <c r="R612" s="204">
        <f>Q612*H612</f>
        <v>0</v>
      </c>
      <c r="S612" s="204">
        <v>0.00594</v>
      </c>
      <c r="T612" s="205">
        <f>S612*H612</f>
        <v>0.053460000000000001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206" t="s">
        <v>217</v>
      </c>
      <c r="AT612" s="206" t="s">
        <v>152</v>
      </c>
      <c r="AU612" s="206" t="s">
        <v>158</v>
      </c>
      <c r="AY612" s="15" t="s">
        <v>150</v>
      </c>
      <c r="BE612" s="207">
        <f>IF(N612="základní",J612,0)</f>
        <v>0</v>
      </c>
      <c r="BF612" s="207">
        <f>IF(N612="snížená",J612,0)</f>
        <v>0</v>
      </c>
      <c r="BG612" s="207">
        <f>IF(N612="zákl. přenesená",J612,0)</f>
        <v>0</v>
      </c>
      <c r="BH612" s="207">
        <f>IF(N612="sníž. přenesená",J612,0)</f>
        <v>0</v>
      </c>
      <c r="BI612" s="207">
        <f>IF(N612="nulová",J612,0)</f>
        <v>0</v>
      </c>
      <c r="BJ612" s="15" t="s">
        <v>80</v>
      </c>
      <c r="BK612" s="207">
        <f>ROUND(I612*H612,2)</f>
        <v>0</v>
      </c>
      <c r="BL612" s="15" t="s">
        <v>217</v>
      </c>
      <c r="BM612" s="206" t="s">
        <v>2051</v>
      </c>
    </row>
    <row r="613" s="2" customFormat="1" ht="14.4" customHeight="1">
      <c r="A613" s="36"/>
      <c r="B613" s="37"/>
      <c r="C613" s="195" t="s">
        <v>2052</v>
      </c>
      <c r="D613" s="195" t="s">
        <v>152</v>
      </c>
      <c r="E613" s="196" t="s">
        <v>2053</v>
      </c>
      <c r="F613" s="197" t="s">
        <v>2054</v>
      </c>
      <c r="G613" s="198" t="s">
        <v>155</v>
      </c>
      <c r="H613" s="199">
        <v>9</v>
      </c>
      <c r="I613" s="200"/>
      <c r="J613" s="201">
        <f>ROUND(I613*H613,2)</f>
        <v>0</v>
      </c>
      <c r="K613" s="197" t="s">
        <v>156</v>
      </c>
      <c r="L613" s="42"/>
      <c r="M613" s="202" t="s">
        <v>19</v>
      </c>
      <c r="N613" s="203" t="s">
        <v>46</v>
      </c>
      <c r="O613" s="82"/>
      <c r="P613" s="204">
        <f>O613*H613</f>
        <v>0</v>
      </c>
      <c r="Q613" s="204">
        <v>0</v>
      </c>
      <c r="R613" s="204">
        <f>Q613*H613</f>
        <v>0</v>
      </c>
      <c r="S613" s="204">
        <v>0.0031199999999999999</v>
      </c>
      <c r="T613" s="205">
        <f>S613*H613</f>
        <v>0.028080000000000001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6" t="s">
        <v>217</v>
      </c>
      <c r="AT613" s="206" t="s">
        <v>152</v>
      </c>
      <c r="AU613" s="206" t="s">
        <v>158</v>
      </c>
      <c r="AY613" s="15" t="s">
        <v>150</v>
      </c>
      <c r="BE613" s="207">
        <f>IF(N613="základní",J613,0)</f>
        <v>0</v>
      </c>
      <c r="BF613" s="207">
        <f>IF(N613="snížená",J613,0)</f>
        <v>0</v>
      </c>
      <c r="BG613" s="207">
        <f>IF(N613="zákl. přenesená",J613,0)</f>
        <v>0</v>
      </c>
      <c r="BH613" s="207">
        <f>IF(N613="sníž. přenesená",J613,0)</f>
        <v>0</v>
      </c>
      <c r="BI613" s="207">
        <f>IF(N613="nulová",J613,0)</f>
        <v>0</v>
      </c>
      <c r="BJ613" s="15" t="s">
        <v>80</v>
      </c>
      <c r="BK613" s="207">
        <f>ROUND(I613*H613,2)</f>
        <v>0</v>
      </c>
      <c r="BL613" s="15" t="s">
        <v>217</v>
      </c>
      <c r="BM613" s="206" t="s">
        <v>2055</v>
      </c>
    </row>
    <row r="614" s="2" customFormat="1" ht="14.4" customHeight="1">
      <c r="A614" s="36"/>
      <c r="B614" s="37"/>
      <c r="C614" s="195" t="s">
        <v>2056</v>
      </c>
      <c r="D614" s="195" t="s">
        <v>152</v>
      </c>
      <c r="E614" s="196" t="s">
        <v>2057</v>
      </c>
      <c r="F614" s="197" t="s">
        <v>2058</v>
      </c>
      <c r="G614" s="198" t="s">
        <v>170</v>
      </c>
      <c r="H614" s="199">
        <v>34.100000000000001</v>
      </c>
      <c r="I614" s="200"/>
      <c r="J614" s="201">
        <f>ROUND(I614*H614,2)</f>
        <v>0</v>
      </c>
      <c r="K614" s="197" t="s">
        <v>156</v>
      </c>
      <c r="L614" s="42"/>
      <c r="M614" s="202" t="s">
        <v>19</v>
      </c>
      <c r="N614" s="203" t="s">
        <v>46</v>
      </c>
      <c r="O614" s="82"/>
      <c r="P614" s="204">
        <f>O614*H614</f>
        <v>0</v>
      </c>
      <c r="Q614" s="204">
        <v>0</v>
      </c>
      <c r="R614" s="204">
        <f>Q614*H614</f>
        <v>0</v>
      </c>
      <c r="S614" s="204">
        <v>0.0033800000000000002</v>
      </c>
      <c r="T614" s="205">
        <f>S614*H614</f>
        <v>0.11525800000000001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06" t="s">
        <v>217</v>
      </c>
      <c r="AT614" s="206" t="s">
        <v>152</v>
      </c>
      <c r="AU614" s="206" t="s">
        <v>158</v>
      </c>
      <c r="AY614" s="15" t="s">
        <v>150</v>
      </c>
      <c r="BE614" s="207">
        <f>IF(N614="základní",J614,0)</f>
        <v>0</v>
      </c>
      <c r="BF614" s="207">
        <f>IF(N614="snížená",J614,0)</f>
        <v>0</v>
      </c>
      <c r="BG614" s="207">
        <f>IF(N614="zákl. přenesená",J614,0)</f>
        <v>0</v>
      </c>
      <c r="BH614" s="207">
        <f>IF(N614="sníž. přenesená",J614,0)</f>
        <v>0</v>
      </c>
      <c r="BI614" s="207">
        <f>IF(N614="nulová",J614,0)</f>
        <v>0</v>
      </c>
      <c r="BJ614" s="15" t="s">
        <v>80</v>
      </c>
      <c r="BK614" s="207">
        <f>ROUND(I614*H614,2)</f>
        <v>0</v>
      </c>
      <c r="BL614" s="15" t="s">
        <v>217</v>
      </c>
      <c r="BM614" s="206" t="s">
        <v>2059</v>
      </c>
    </row>
    <row r="615" s="2" customFormat="1" ht="14.4" customHeight="1">
      <c r="A615" s="36"/>
      <c r="B615" s="37"/>
      <c r="C615" s="195" t="s">
        <v>2060</v>
      </c>
      <c r="D615" s="195" t="s">
        <v>152</v>
      </c>
      <c r="E615" s="196" t="s">
        <v>2061</v>
      </c>
      <c r="F615" s="197" t="s">
        <v>2062</v>
      </c>
      <c r="G615" s="198" t="s">
        <v>170</v>
      </c>
      <c r="H615" s="199">
        <v>79.950000000000003</v>
      </c>
      <c r="I615" s="200"/>
      <c r="J615" s="201">
        <f>ROUND(I615*H615,2)</f>
        <v>0</v>
      </c>
      <c r="K615" s="197" t="s">
        <v>156</v>
      </c>
      <c r="L615" s="42"/>
      <c r="M615" s="202" t="s">
        <v>19</v>
      </c>
      <c r="N615" s="203" t="s">
        <v>46</v>
      </c>
      <c r="O615" s="82"/>
      <c r="P615" s="204">
        <f>O615*H615</f>
        <v>0</v>
      </c>
      <c r="Q615" s="204">
        <v>0</v>
      </c>
      <c r="R615" s="204">
        <f>Q615*H615</f>
        <v>0</v>
      </c>
      <c r="S615" s="204">
        <v>0.0033800000000000002</v>
      </c>
      <c r="T615" s="205">
        <f>S615*H615</f>
        <v>0.270231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6" t="s">
        <v>217</v>
      </c>
      <c r="AT615" s="206" t="s">
        <v>152</v>
      </c>
      <c r="AU615" s="206" t="s">
        <v>158</v>
      </c>
      <c r="AY615" s="15" t="s">
        <v>150</v>
      </c>
      <c r="BE615" s="207">
        <f>IF(N615="základní",J615,0)</f>
        <v>0</v>
      </c>
      <c r="BF615" s="207">
        <f>IF(N615="snížená",J615,0)</f>
        <v>0</v>
      </c>
      <c r="BG615" s="207">
        <f>IF(N615="zákl. přenesená",J615,0)</f>
        <v>0</v>
      </c>
      <c r="BH615" s="207">
        <f>IF(N615="sníž. přenesená",J615,0)</f>
        <v>0</v>
      </c>
      <c r="BI615" s="207">
        <f>IF(N615="nulová",J615,0)</f>
        <v>0</v>
      </c>
      <c r="BJ615" s="15" t="s">
        <v>80</v>
      </c>
      <c r="BK615" s="207">
        <f>ROUND(I615*H615,2)</f>
        <v>0</v>
      </c>
      <c r="BL615" s="15" t="s">
        <v>217</v>
      </c>
      <c r="BM615" s="206" t="s">
        <v>2063</v>
      </c>
    </row>
    <row r="616" s="2" customFormat="1" ht="14.4" customHeight="1">
      <c r="A616" s="36"/>
      <c r="B616" s="37"/>
      <c r="C616" s="195" t="s">
        <v>2064</v>
      </c>
      <c r="D616" s="195" t="s">
        <v>152</v>
      </c>
      <c r="E616" s="196" t="s">
        <v>2065</v>
      </c>
      <c r="F616" s="197" t="s">
        <v>2066</v>
      </c>
      <c r="G616" s="198" t="s">
        <v>170</v>
      </c>
      <c r="H616" s="199">
        <v>37</v>
      </c>
      <c r="I616" s="200"/>
      <c r="J616" s="201">
        <f>ROUND(I616*H616,2)</f>
        <v>0</v>
      </c>
      <c r="K616" s="197" t="s">
        <v>156</v>
      </c>
      <c r="L616" s="42"/>
      <c r="M616" s="202" t="s">
        <v>19</v>
      </c>
      <c r="N616" s="203" t="s">
        <v>46</v>
      </c>
      <c r="O616" s="82"/>
      <c r="P616" s="204">
        <f>O616*H616</f>
        <v>0</v>
      </c>
      <c r="Q616" s="204">
        <v>0</v>
      </c>
      <c r="R616" s="204">
        <f>Q616*H616</f>
        <v>0</v>
      </c>
      <c r="S616" s="204">
        <v>0.00348</v>
      </c>
      <c r="T616" s="205">
        <f>S616*H616</f>
        <v>0.12876000000000001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6" t="s">
        <v>217</v>
      </c>
      <c r="AT616" s="206" t="s">
        <v>152</v>
      </c>
      <c r="AU616" s="206" t="s">
        <v>158</v>
      </c>
      <c r="AY616" s="15" t="s">
        <v>150</v>
      </c>
      <c r="BE616" s="207">
        <f>IF(N616="základní",J616,0)</f>
        <v>0</v>
      </c>
      <c r="BF616" s="207">
        <f>IF(N616="snížená",J616,0)</f>
        <v>0</v>
      </c>
      <c r="BG616" s="207">
        <f>IF(N616="zákl. přenesená",J616,0)</f>
        <v>0</v>
      </c>
      <c r="BH616" s="207">
        <f>IF(N616="sníž. přenesená",J616,0)</f>
        <v>0</v>
      </c>
      <c r="BI616" s="207">
        <f>IF(N616="nulová",J616,0)</f>
        <v>0</v>
      </c>
      <c r="BJ616" s="15" t="s">
        <v>80</v>
      </c>
      <c r="BK616" s="207">
        <f>ROUND(I616*H616,2)</f>
        <v>0</v>
      </c>
      <c r="BL616" s="15" t="s">
        <v>217</v>
      </c>
      <c r="BM616" s="206" t="s">
        <v>2067</v>
      </c>
    </row>
    <row r="617" s="2" customFormat="1" ht="14.4" customHeight="1">
      <c r="A617" s="36"/>
      <c r="B617" s="37"/>
      <c r="C617" s="195" t="s">
        <v>2068</v>
      </c>
      <c r="D617" s="195" t="s">
        <v>152</v>
      </c>
      <c r="E617" s="196" t="s">
        <v>2069</v>
      </c>
      <c r="F617" s="197" t="s">
        <v>2070</v>
      </c>
      <c r="G617" s="198" t="s">
        <v>170</v>
      </c>
      <c r="H617" s="199">
        <v>11.1</v>
      </c>
      <c r="I617" s="200"/>
      <c r="J617" s="201">
        <f>ROUND(I617*H617,2)</f>
        <v>0</v>
      </c>
      <c r="K617" s="197" t="s">
        <v>156</v>
      </c>
      <c r="L617" s="42"/>
      <c r="M617" s="202" t="s">
        <v>19</v>
      </c>
      <c r="N617" s="203" t="s">
        <v>46</v>
      </c>
      <c r="O617" s="82"/>
      <c r="P617" s="204">
        <f>O617*H617</f>
        <v>0</v>
      </c>
      <c r="Q617" s="204">
        <v>0</v>
      </c>
      <c r="R617" s="204">
        <f>Q617*H617</f>
        <v>0</v>
      </c>
      <c r="S617" s="204">
        <v>0.0016999999999999999</v>
      </c>
      <c r="T617" s="205">
        <f>S617*H617</f>
        <v>0.018869999999999998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206" t="s">
        <v>217</v>
      </c>
      <c r="AT617" s="206" t="s">
        <v>152</v>
      </c>
      <c r="AU617" s="206" t="s">
        <v>158</v>
      </c>
      <c r="AY617" s="15" t="s">
        <v>150</v>
      </c>
      <c r="BE617" s="207">
        <f>IF(N617="základní",J617,0)</f>
        <v>0</v>
      </c>
      <c r="BF617" s="207">
        <f>IF(N617="snížená",J617,0)</f>
        <v>0</v>
      </c>
      <c r="BG617" s="207">
        <f>IF(N617="zákl. přenesená",J617,0)</f>
        <v>0</v>
      </c>
      <c r="BH617" s="207">
        <f>IF(N617="sníž. přenesená",J617,0)</f>
        <v>0</v>
      </c>
      <c r="BI617" s="207">
        <f>IF(N617="nulová",J617,0)</f>
        <v>0</v>
      </c>
      <c r="BJ617" s="15" t="s">
        <v>80</v>
      </c>
      <c r="BK617" s="207">
        <f>ROUND(I617*H617,2)</f>
        <v>0</v>
      </c>
      <c r="BL617" s="15" t="s">
        <v>217</v>
      </c>
      <c r="BM617" s="206" t="s">
        <v>2071</v>
      </c>
    </row>
    <row r="618" s="2" customFormat="1" ht="14.4" customHeight="1">
      <c r="A618" s="36"/>
      <c r="B618" s="37"/>
      <c r="C618" s="195" t="s">
        <v>2072</v>
      </c>
      <c r="D618" s="195" t="s">
        <v>152</v>
      </c>
      <c r="E618" s="196" t="s">
        <v>2073</v>
      </c>
      <c r="F618" s="197" t="s">
        <v>2074</v>
      </c>
      <c r="G618" s="198" t="s">
        <v>170</v>
      </c>
      <c r="H618" s="199">
        <v>18.699999999999999</v>
      </c>
      <c r="I618" s="200"/>
      <c r="J618" s="201">
        <f>ROUND(I618*H618,2)</f>
        <v>0</v>
      </c>
      <c r="K618" s="197" t="s">
        <v>156</v>
      </c>
      <c r="L618" s="42"/>
      <c r="M618" s="202" t="s">
        <v>19</v>
      </c>
      <c r="N618" s="203" t="s">
        <v>46</v>
      </c>
      <c r="O618" s="82"/>
      <c r="P618" s="204">
        <f>O618*H618</f>
        <v>0</v>
      </c>
      <c r="Q618" s="204">
        <v>0</v>
      </c>
      <c r="R618" s="204">
        <f>Q618*H618</f>
        <v>0</v>
      </c>
      <c r="S618" s="204">
        <v>0.0017700000000000001</v>
      </c>
      <c r="T618" s="205">
        <f>S618*H618</f>
        <v>0.033099000000000003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206" t="s">
        <v>217</v>
      </c>
      <c r="AT618" s="206" t="s">
        <v>152</v>
      </c>
      <c r="AU618" s="206" t="s">
        <v>158</v>
      </c>
      <c r="AY618" s="15" t="s">
        <v>150</v>
      </c>
      <c r="BE618" s="207">
        <f>IF(N618="základní",J618,0)</f>
        <v>0</v>
      </c>
      <c r="BF618" s="207">
        <f>IF(N618="snížená",J618,0)</f>
        <v>0</v>
      </c>
      <c r="BG618" s="207">
        <f>IF(N618="zákl. přenesená",J618,0)</f>
        <v>0</v>
      </c>
      <c r="BH618" s="207">
        <f>IF(N618="sníž. přenesená",J618,0)</f>
        <v>0</v>
      </c>
      <c r="BI618" s="207">
        <f>IF(N618="nulová",J618,0)</f>
        <v>0</v>
      </c>
      <c r="BJ618" s="15" t="s">
        <v>80</v>
      </c>
      <c r="BK618" s="207">
        <f>ROUND(I618*H618,2)</f>
        <v>0</v>
      </c>
      <c r="BL618" s="15" t="s">
        <v>217</v>
      </c>
      <c r="BM618" s="206" t="s">
        <v>2075</v>
      </c>
    </row>
    <row r="619" s="2" customFormat="1" ht="14.4" customHeight="1">
      <c r="A619" s="36"/>
      <c r="B619" s="37"/>
      <c r="C619" s="195" t="s">
        <v>2076</v>
      </c>
      <c r="D619" s="195" t="s">
        <v>152</v>
      </c>
      <c r="E619" s="196" t="s">
        <v>2077</v>
      </c>
      <c r="F619" s="197" t="s">
        <v>2078</v>
      </c>
      <c r="G619" s="198" t="s">
        <v>170</v>
      </c>
      <c r="H619" s="199">
        <v>73.349999999999994</v>
      </c>
      <c r="I619" s="200"/>
      <c r="J619" s="201">
        <f>ROUND(I619*H619,2)</f>
        <v>0</v>
      </c>
      <c r="K619" s="197" t="s">
        <v>156</v>
      </c>
      <c r="L619" s="42"/>
      <c r="M619" s="202" t="s">
        <v>19</v>
      </c>
      <c r="N619" s="203" t="s">
        <v>46</v>
      </c>
      <c r="O619" s="82"/>
      <c r="P619" s="204">
        <f>O619*H619</f>
        <v>0</v>
      </c>
      <c r="Q619" s="204">
        <v>0</v>
      </c>
      <c r="R619" s="204">
        <f>Q619*H619</f>
        <v>0</v>
      </c>
      <c r="S619" s="204">
        <v>0.00191</v>
      </c>
      <c r="T619" s="205">
        <f>S619*H619</f>
        <v>0.14009849999999999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6" t="s">
        <v>217</v>
      </c>
      <c r="AT619" s="206" t="s">
        <v>152</v>
      </c>
      <c r="AU619" s="206" t="s">
        <v>158</v>
      </c>
      <c r="AY619" s="15" t="s">
        <v>150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5" t="s">
        <v>80</v>
      </c>
      <c r="BK619" s="207">
        <f>ROUND(I619*H619,2)</f>
        <v>0</v>
      </c>
      <c r="BL619" s="15" t="s">
        <v>217</v>
      </c>
      <c r="BM619" s="206" t="s">
        <v>2079</v>
      </c>
    </row>
    <row r="620" s="2" customFormat="1" ht="14.4" customHeight="1">
      <c r="A620" s="36"/>
      <c r="B620" s="37"/>
      <c r="C620" s="195" t="s">
        <v>2080</v>
      </c>
      <c r="D620" s="195" t="s">
        <v>152</v>
      </c>
      <c r="E620" s="196" t="s">
        <v>2081</v>
      </c>
      <c r="F620" s="197" t="s">
        <v>2082</v>
      </c>
      <c r="G620" s="198" t="s">
        <v>170</v>
      </c>
      <c r="H620" s="199">
        <v>67.950000000000003</v>
      </c>
      <c r="I620" s="200"/>
      <c r="J620" s="201">
        <f>ROUND(I620*H620,2)</f>
        <v>0</v>
      </c>
      <c r="K620" s="197" t="s">
        <v>156</v>
      </c>
      <c r="L620" s="42"/>
      <c r="M620" s="202" t="s">
        <v>19</v>
      </c>
      <c r="N620" s="203" t="s">
        <v>46</v>
      </c>
      <c r="O620" s="82"/>
      <c r="P620" s="204">
        <f>O620*H620</f>
        <v>0</v>
      </c>
      <c r="Q620" s="204">
        <v>0</v>
      </c>
      <c r="R620" s="204">
        <f>Q620*H620</f>
        <v>0</v>
      </c>
      <c r="S620" s="204">
        <v>0.00175</v>
      </c>
      <c r="T620" s="205">
        <f>S620*H620</f>
        <v>0.1189125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206" t="s">
        <v>217</v>
      </c>
      <c r="AT620" s="206" t="s">
        <v>152</v>
      </c>
      <c r="AU620" s="206" t="s">
        <v>158</v>
      </c>
      <c r="AY620" s="15" t="s">
        <v>150</v>
      </c>
      <c r="BE620" s="207">
        <f>IF(N620="základní",J620,0)</f>
        <v>0</v>
      </c>
      <c r="BF620" s="207">
        <f>IF(N620="snížená",J620,0)</f>
        <v>0</v>
      </c>
      <c r="BG620" s="207">
        <f>IF(N620="zákl. přenesená",J620,0)</f>
        <v>0</v>
      </c>
      <c r="BH620" s="207">
        <f>IF(N620="sníž. přenesená",J620,0)</f>
        <v>0</v>
      </c>
      <c r="BI620" s="207">
        <f>IF(N620="nulová",J620,0)</f>
        <v>0</v>
      </c>
      <c r="BJ620" s="15" t="s">
        <v>80</v>
      </c>
      <c r="BK620" s="207">
        <f>ROUND(I620*H620,2)</f>
        <v>0</v>
      </c>
      <c r="BL620" s="15" t="s">
        <v>217</v>
      </c>
      <c r="BM620" s="206" t="s">
        <v>2083</v>
      </c>
    </row>
    <row r="621" s="2" customFormat="1" ht="14.4" customHeight="1">
      <c r="A621" s="36"/>
      <c r="B621" s="37"/>
      <c r="C621" s="195" t="s">
        <v>2084</v>
      </c>
      <c r="D621" s="195" t="s">
        <v>152</v>
      </c>
      <c r="E621" s="196" t="s">
        <v>2085</v>
      </c>
      <c r="F621" s="197" t="s">
        <v>2086</v>
      </c>
      <c r="G621" s="198" t="s">
        <v>170</v>
      </c>
      <c r="H621" s="199">
        <v>29</v>
      </c>
      <c r="I621" s="200"/>
      <c r="J621" s="201">
        <f>ROUND(I621*H621,2)</f>
        <v>0</v>
      </c>
      <c r="K621" s="197" t="s">
        <v>156</v>
      </c>
      <c r="L621" s="42"/>
      <c r="M621" s="202" t="s">
        <v>19</v>
      </c>
      <c r="N621" s="203" t="s">
        <v>46</v>
      </c>
      <c r="O621" s="82"/>
      <c r="P621" s="204">
        <f>O621*H621</f>
        <v>0</v>
      </c>
      <c r="Q621" s="204">
        <v>0</v>
      </c>
      <c r="R621" s="204">
        <f>Q621*H621</f>
        <v>0</v>
      </c>
      <c r="S621" s="204">
        <v>0.0025999999999999999</v>
      </c>
      <c r="T621" s="205">
        <f>S621*H621</f>
        <v>0.075399999999999995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06" t="s">
        <v>217</v>
      </c>
      <c r="AT621" s="206" t="s">
        <v>152</v>
      </c>
      <c r="AU621" s="206" t="s">
        <v>158</v>
      </c>
      <c r="AY621" s="15" t="s">
        <v>150</v>
      </c>
      <c r="BE621" s="207">
        <f>IF(N621="základní",J621,0)</f>
        <v>0</v>
      </c>
      <c r="BF621" s="207">
        <f>IF(N621="snížená",J621,0)</f>
        <v>0</v>
      </c>
      <c r="BG621" s="207">
        <f>IF(N621="zákl. přenesená",J621,0)</f>
        <v>0</v>
      </c>
      <c r="BH621" s="207">
        <f>IF(N621="sníž. přenesená",J621,0)</f>
        <v>0</v>
      </c>
      <c r="BI621" s="207">
        <f>IF(N621="nulová",J621,0)</f>
        <v>0</v>
      </c>
      <c r="BJ621" s="15" t="s">
        <v>80</v>
      </c>
      <c r="BK621" s="207">
        <f>ROUND(I621*H621,2)</f>
        <v>0</v>
      </c>
      <c r="BL621" s="15" t="s">
        <v>217</v>
      </c>
      <c r="BM621" s="206" t="s">
        <v>2087</v>
      </c>
    </row>
    <row r="622" s="2" customFormat="1" ht="14.4" customHeight="1">
      <c r="A622" s="36"/>
      <c r="B622" s="37"/>
      <c r="C622" s="195" t="s">
        <v>2088</v>
      </c>
      <c r="D622" s="195" t="s">
        <v>152</v>
      </c>
      <c r="E622" s="196" t="s">
        <v>2089</v>
      </c>
      <c r="F622" s="197" t="s">
        <v>2090</v>
      </c>
      <c r="G622" s="198" t="s">
        <v>170</v>
      </c>
      <c r="H622" s="199">
        <v>10</v>
      </c>
      <c r="I622" s="200"/>
      <c r="J622" s="201">
        <f>ROUND(I622*H622,2)</f>
        <v>0</v>
      </c>
      <c r="K622" s="197" t="s">
        <v>156</v>
      </c>
      <c r="L622" s="42"/>
      <c r="M622" s="202" t="s">
        <v>19</v>
      </c>
      <c r="N622" s="203" t="s">
        <v>46</v>
      </c>
      <c r="O622" s="82"/>
      <c r="P622" s="204">
        <f>O622*H622</f>
        <v>0</v>
      </c>
      <c r="Q622" s="204">
        <v>0</v>
      </c>
      <c r="R622" s="204">
        <f>Q622*H622</f>
        <v>0</v>
      </c>
      <c r="S622" s="204">
        <v>0.0060499999999999998</v>
      </c>
      <c r="T622" s="205">
        <f>S622*H622</f>
        <v>0.060499999999999998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6" t="s">
        <v>217</v>
      </c>
      <c r="AT622" s="206" t="s">
        <v>152</v>
      </c>
      <c r="AU622" s="206" t="s">
        <v>158</v>
      </c>
      <c r="AY622" s="15" t="s">
        <v>150</v>
      </c>
      <c r="BE622" s="207">
        <f>IF(N622="základní",J622,0)</f>
        <v>0</v>
      </c>
      <c r="BF622" s="207">
        <f>IF(N622="snížená",J622,0)</f>
        <v>0</v>
      </c>
      <c r="BG622" s="207">
        <f>IF(N622="zákl. přenesená",J622,0)</f>
        <v>0</v>
      </c>
      <c r="BH622" s="207">
        <f>IF(N622="sníž. přenesená",J622,0)</f>
        <v>0</v>
      </c>
      <c r="BI622" s="207">
        <f>IF(N622="nulová",J622,0)</f>
        <v>0</v>
      </c>
      <c r="BJ622" s="15" t="s">
        <v>80</v>
      </c>
      <c r="BK622" s="207">
        <f>ROUND(I622*H622,2)</f>
        <v>0</v>
      </c>
      <c r="BL622" s="15" t="s">
        <v>217</v>
      </c>
      <c r="BM622" s="206" t="s">
        <v>2091</v>
      </c>
    </row>
    <row r="623" s="2" customFormat="1" ht="14.4" customHeight="1">
      <c r="A623" s="36"/>
      <c r="B623" s="37"/>
      <c r="C623" s="195" t="s">
        <v>2092</v>
      </c>
      <c r="D623" s="195" t="s">
        <v>152</v>
      </c>
      <c r="E623" s="196" t="s">
        <v>2093</v>
      </c>
      <c r="F623" s="197" t="s">
        <v>2094</v>
      </c>
      <c r="G623" s="198" t="s">
        <v>170</v>
      </c>
      <c r="H623" s="199">
        <v>4.3499999999999996</v>
      </c>
      <c r="I623" s="200"/>
      <c r="J623" s="201">
        <f>ROUND(I623*H623,2)</f>
        <v>0</v>
      </c>
      <c r="K623" s="197" t="s">
        <v>156</v>
      </c>
      <c r="L623" s="42"/>
      <c r="M623" s="202" t="s">
        <v>19</v>
      </c>
      <c r="N623" s="203" t="s">
        <v>46</v>
      </c>
      <c r="O623" s="82"/>
      <c r="P623" s="204">
        <f>O623*H623</f>
        <v>0</v>
      </c>
      <c r="Q623" s="204">
        <v>0</v>
      </c>
      <c r="R623" s="204">
        <f>Q623*H623</f>
        <v>0</v>
      </c>
      <c r="S623" s="204">
        <v>0.0060499999999999998</v>
      </c>
      <c r="T623" s="205">
        <f>S623*H623</f>
        <v>0.026317499999999997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06" t="s">
        <v>217</v>
      </c>
      <c r="AT623" s="206" t="s">
        <v>152</v>
      </c>
      <c r="AU623" s="206" t="s">
        <v>158</v>
      </c>
      <c r="AY623" s="15" t="s">
        <v>150</v>
      </c>
      <c r="BE623" s="207">
        <f>IF(N623="základní",J623,0)</f>
        <v>0</v>
      </c>
      <c r="BF623" s="207">
        <f>IF(N623="snížená",J623,0)</f>
        <v>0</v>
      </c>
      <c r="BG623" s="207">
        <f>IF(N623="zákl. přenesená",J623,0)</f>
        <v>0</v>
      </c>
      <c r="BH623" s="207">
        <f>IF(N623="sníž. přenesená",J623,0)</f>
        <v>0</v>
      </c>
      <c r="BI623" s="207">
        <f>IF(N623="nulová",J623,0)</f>
        <v>0</v>
      </c>
      <c r="BJ623" s="15" t="s">
        <v>80</v>
      </c>
      <c r="BK623" s="207">
        <f>ROUND(I623*H623,2)</f>
        <v>0</v>
      </c>
      <c r="BL623" s="15" t="s">
        <v>217</v>
      </c>
      <c r="BM623" s="206" t="s">
        <v>2095</v>
      </c>
    </row>
    <row r="624" s="2" customFormat="1" ht="14.4" customHeight="1">
      <c r="A624" s="36"/>
      <c r="B624" s="37"/>
      <c r="C624" s="195" t="s">
        <v>2096</v>
      </c>
      <c r="D624" s="195" t="s">
        <v>152</v>
      </c>
      <c r="E624" s="196" t="s">
        <v>2097</v>
      </c>
      <c r="F624" s="197" t="s">
        <v>2098</v>
      </c>
      <c r="G624" s="198" t="s">
        <v>170</v>
      </c>
      <c r="H624" s="199">
        <v>24</v>
      </c>
      <c r="I624" s="200"/>
      <c r="J624" s="201">
        <f>ROUND(I624*H624,2)</f>
        <v>0</v>
      </c>
      <c r="K624" s="197" t="s">
        <v>156</v>
      </c>
      <c r="L624" s="42"/>
      <c r="M624" s="202" t="s">
        <v>19</v>
      </c>
      <c r="N624" s="203" t="s">
        <v>46</v>
      </c>
      <c r="O624" s="82"/>
      <c r="P624" s="204">
        <f>O624*H624</f>
        <v>0</v>
      </c>
      <c r="Q624" s="204">
        <v>0</v>
      </c>
      <c r="R624" s="204">
        <f>Q624*H624</f>
        <v>0</v>
      </c>
      <c r="S624" s="204">
        <v>0.0039399999999999999</v>
      </c>
      <c r="T624" s="205">
        <f>S624*H624</f>
        <v>0.094560000000000005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206" t="s">
        <v>217</v>
      </c>
      <c r="AT624" s="206" t="s">
        <v>152</v>
      </c>
      <c r="AU624" s="206" t="s">
        <v>158</v>
      </c>
      <c r="AY624" s="15" t="s">
        <v>150</v>
      </c>
      <c r="BE624" s="207">
        <f>IF(N624="základní",J624,0)</f>
        <v>0</v>
      </c>
      <c r="BF624" s="207">
        <f>IF(N624="snížená",J624,0)</f>
        <v>0</v>
      </c>
      <c r="BG624" s="207">
        <f>IF(N624="zákl. přenesená",J624,0)</f>
        <v>0</v>
      </c>
      <c r="BH624" s="207">
        <f>IF(N624="sníž. přenesená",J624,0)</f>
        <v>0</v>
      </c>
      <c r="BI624" s="207">
        <f>IF(N624="nulová",J624,0)</f>
        <v>0</v>
      </c>
      <c r="BJ624" s="15" t="s">
        <v>80</v>
      </c>
      <c r="BK624" s="207">
        <f>ROUND(I624*H624,2)</f>
        <v>0</v>
      </c>
      <c r="BL624" s="15" t="s">
        <v>217</v>
      </c>
      <c r="BM624" s="206" t="s">
        <v>2099</v>
      </c>
    </row>
    <row r="625" s="2" customFormat="1" ht="14.4" customHeight="1">
      <c r="A625" s="36"/>
      <c r="B625" s="37"/>
      <c r="C625" s="195" t="s">
        <v>2100</v>
      </c>
      <c r="D625" s="195" t="s">
        <v>152</v>
      </c>
      <c r="E625" s="196" t="s">
        <v>2101</v>
      </c>
      <c r="F625" s="197" t="s">
        <v>2102</v>
      </c>
      <c r="G625" s="198" t="s">
        <v>170</v>
      </c>
      <c r="H625" s="199">
        <v>6.5999999999999996</v>
      </c>
      <c r="I625" s="200"/>
      <c r="J625" s="201">
        <f>ROUND(I625*H625,2)</f>
        <v>0</v>
      </c>
      <c r="K625" s="197" t="s">
        <v>156</v>
      </c>
      <c r="L625" s="42"/>
      <c r="M625" s="202" t="s">
        <v>19</v>
      </c>
      <c r="N625" s="203" t="s">
        <v>46</v>
      </c>
      <c r="O625" s="82"/>
      <c r="P625" s="204">
        <f>O625*H625</f>
        <v>0</v>
      </c>
      <c r="Q625" s="204">
        <v>0.0013600000000000001</v>
      </c>
      <c r="R625" s="204">
        <f>Q625*H625</f>
        <v>0.0089759999999999996</v>
      </c>
      <c r="S625" s="204">
        <v>0</v>
      </c>
      <c r="T625" s="205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6" t="s">
        <v>217</v>
      </c>
      <c r="AT625" s="206" t="s">
        <v>152</v>
      </c>
      <c r="AU625" s="206" t="s">
        <v>158</v>
      </c>
      <c r="AY625" s="15" t="s">
        <v>150</v>
      </c>
      <c r="BE625" s="207">
        <f>IF(N625="základní",J625,0)</f>
        <v>0</v>
      </c>
      <c r="BF625" s="207">
        <f>IF(N625="snížená",J625,0)</f>
        <v>0</v>
      </c>
      <c r="BG625" s="207">
        <f>IF(N625="zákl. přenesená",J625,0)</f>
        <v>0</v>
      </c>
      <c r="BH625" s="207">
        <f>IF(N625="sníž. přenesená",J625,0)</f>
        <v>0</v>
      </c>
      <c r="BI625" s="207">
        <f>IF(N625="nulová",J625,0)</f>
        <v>0</v>
      </c>
      <c r="BJ625" s="15" t="s">
        <v>80</v>
      </c>
      <c r="BK625" s="207">
        <f>ROUND(I625*H625,2)</f>
        <v>0</v>
      </c>
      <c r="BL625" s="15" t="s">
        <v>217</v>
      </c>
      <c r="BM625" s="206" t="s">
        <v>2103</v>
      </c>
    </row>
    <row r="626" s="2" customFormat="1" ht="24.15" customHeight="1">
      <c r="A626" s="36"/>
      <c r="B626" s="37"/>
      <c r="C626" s="195" t="s">
        <v>2104</v>
      </c>
      <c r="D626" s="195" t="s">
        <v>152</v>
      </c>
      <c r="E626" s="196" t="s">
        <v>2105</v>
      </c>
      <c r="F626" s="197" t="s">
        <v>2106</v>
      </c>
      <c r="G626" s="198" t="s">
        <v>155</v>
      </c>
      <c r="H626" s="199">
        <v>54.399999999999999</v>
      </c>
      <c r="I626" s="200"/>
      <c r="J626" s="201">
        <f>ROUND(I626*H626,2)</f>
        <v>0</v>
      </c>
      <c r="K626" s="197" t="s">
        <v>156</v>
      </c>
      <c r="L626" s="42"/>
      <c r="M626" s="202" t="s">
        <v>19</v>
      </c>
      <c r="N626" s="203" t="s">
        <v>46</v>
      </c>
      <c r="O626" s="82"/>
      <c r="P626" s="204">
        <f>O626*H626</f>
        <v>0</v>
      </c>
      <c r="Q626" s="204">
        <v>0.0058300000000000001</v>
      </c>
      <c r="R626" s="204">
        <f>Q626*H626</f>
        <v>0.31715199999999999</v>
      </c>
      <c r="S626" s="204">
        <v>0</v>
      </c>
      <c r="T626" s="20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06" t="s">
        <v>217</v>
      </c>
      <c r="AT626" s="206" t="s">
        <v>152</v>
      </c>
      <c r="AU626" s="206" t="s">
        <v>158</v>
      </c>
      <c r="AY626" s="15" t="s">
        <v>150</v>
      </c>
      <c r="BE626" s="207">
        <f>IF(N626="základní",J626,0)</f>
        <v>0</v>
      </c>
      <c r="BF626" s="207">
        <f>IF(N626="snížená",J626,0)</f>
        <v>0</v>
      </c>
      <c r="BG626" s="207">
        <f>IF(N626="zákl. přenesená",J626,0)</f>
        <v>0</v>
      </c>
      <c r="BH626" s="207">
        <f>IF(N626="sníž. přenesená",J626,0)</f>
        <v>0</v>
      </c>
      <c r="BI626" s="207">
        <f>IF(N626="nulová",J626,0)</f>
        <v>0</v>
      </c>
      <c r="BJ626" s="15" t="s">
        <v>80</v>
      </c>
      <c r="BK626" s="207">
        <f>ROUND(I626*H626,2)</f>
        <v>0</v>
      </c>
      <c r="BL626" s="15" t="s">
        <v>217</v>
      </c>
      <c r="BM626" s="206" t="s">
        <v>2107</v>
      </c>
    </row>
    <row r="627" s="2" customFormat="1" ht="24.15" customHeight="1">
      <c r="A627" s="36"/>
      <c r="B627" s="37"/>
      <c r="C627" s="195" t="s">
        <v>2108</v>
      </c>
      <c r="D627" s="195" t="s">
        <v>152</v>
      </c>
      <c r="E627" s="196" t="s">
        <v>2109</v>
      </c>
      <c r="F627" s="197" t="s">
        <v>2110</v>
      </c>
      <c r="G627" s="198" t="s">
        <v>155</v>
      </c>
      <c r="H627" s="199">
        <v>9</v>
      </c>
      <c r="I627" s="200"/>
      <c r="J627" s="201">
        <f>ROUND(I627*H627,2)</f>
        <v>0</v>
      </c>
      <c r="K627" s="197" t="s">
        <v>156</v>
      </c>
      <c r="L627" s="42"/>
      <c r="M627" s="202" t="s">
        <v>19</v>
      </c>
      <c r="N627" s="203" t="s">
        <v>46</v>
      </c>
      <c r="O627" s="82"/>
      <c r="P627" s="204">
        <f>O627*H627</f>
        <v>0</v>
      </c>
      <c r="Q627" s="204">
        <v>0.0066100000000000004</v>
      </c>
      <c r="R627" s="204">
        <f>Q627*H627</f>
        <v>0.059490000000000001</v>
      </c>
      <c r="S627" s="204">
        <v>0</v>
      </c>
      <c r="T627" s="20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206" t="s">
        <v>217</v>
      </c>
      <c r="AT627" s="206" t="s">
        <v>152</v>
      </c>
      <c r="AU627" s="206" t="s">
        <v>158</v>
      </c>
      <c r="AY627" s="15" t="s">
        <v>150</v>
      </c>
      <c r="BE627" s="207">
        <f>IF(N627="základní",J627,0)</f>
        <v>0</v>
      </c>
      <c r="BF627" s="207">
        <f>IF(N627="snížená",J627,0)</f>
        <v>0</v>
      </c>
      <c r="BG627" s="207">
        <f>IF(N627="zákl. přenesená",J627,0)</f>
        <v>0</v>
      </c>
      <c r="BH627" s="207">
        <f>IF(N627="sníž. přenesená",J627,0)</f>
        <v>0</v>
      </c>
      <c r="BI627" s="207">
        <f>IF(N627="nulová",J627,0)</f>
        <v>0</v>
      </c>
      <c r="BJ627" s="15" t="s">
        <v>80</v>
      </c>
      <c r="BK627" s="207">
        <f>ROUND(I627*H627,2)</f>
        <v>0</v>
      </c>
      <c r="BL627" s="15" t="s">
        <v>217</v>
      </c>
      <c r="BM627" s="206" t="s">
        <v>2111</v>
      </c>
    </row>
    <row r="628" s="2" customFormat="1" ht="14.4" customHeight="1">
      <c r="A628" s="36"/>
      <c r="B628" s="37"/>
      <c r="C628" s="195" t="s">
        <v>2112</v>
      </c>
      <c r="D628" s="195" t="s">
        <v>152</v>
      </c>
      <c r="E628" s="196" t="s">
        <v>2113</v>
      </c>
      <c r="F628" s="197" t="s">
        <v>2114</v>
      </c>
      <c r="G628" s="198" t="s">
        <v>170</v>
      </c>
      <c r="H628" s="199">
        <v>37</v>
      </c>
      <c r="I628" s="200"/>
      <c r="J628" s="201">
        <f>ROUND(I628*H628,2)</f>
        <v>0</v>
      </c>
      <c r="K628" s="197" t="s">
        <v>156</v>
      </c>
      <c r="L628" s="42"/>
      <c r="M628" s="202" t="s">
        <v>19</v>
      </c>
      <c r="N628" s="203" t="s">
        <v>46</v>
      </c>
      <c r="O628" s="82"/>
      <c r="P628" s="204">
        <f>O628*H628</f>
        <v>0</v>
      </c>
      <c r="Q628" s="204">
        <v>0.0025300000000000001</v>
      </c>
      <c r="R628" s="204">
        <f>Q628*H628</f>
        <v>0.093609999999999999</v>
      </c>
      <c r="S628" s="204">
        <v>0</v>
      </c>
      <c r="T628" s="205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06" t="s">
        <v>217</v>
      </c>
      <c r="AT628" s="206" t="s">
        <v>152</v>
      </c>
      <c r="AU628" s="206" t="s">
        <v>158</v>
      </c>
      <c r="AY628" s="15" t="s">
        <v>150</v>
      </c>
      <c r="BE628" s="207">
        <f>IF(N628="základní",J628,0)</f>
        <v>0</v>
      </c>
      <c r="BF628" s="207">
        <f>IF(N628="snížená",J628,0)</f>
        <v>0</v>
      </c>
      <c r="BG628" s="207">
        <f>IF(N628="zákl. přenesená",J628,0)</f>
        <v>0</v>
      </c>
      <c r="BH628" s="207">
        <f>IF(N628="sníž. přenesená",J628,0)</f>
        <v>0</v>
      </c>
      <c r="BI628" s="207">
        <f>IF(N628="nulová",J628,0)</f>
        <v>0</v>
      </c>
      <c r="BJ628" s="15" t="s">
        <v>80</v>
      </c>
      <c r="BK628" s="207">
        <f>ROUND(I628*H628,2)</f>
        <v>0</v>
      </c>
      <c r="BL628" s="15" t="s">
        <v>217</v>
      </c>
      <c r="BM628" s="206" t="s">
        <v>2115</v>
      </c>
    </row>
    <row r="629" s="2" customFormat="1" ht="14.4" customHeight="1">
      <c r="A629" s="36"/>
      <c r="B629" s="37"/>
      <c r="C629" s="195" t="s">
        <v>2116</v>
      </c>
      <c r="D629" s="195" t="s">
        <v>152</v>
      </c>
      <c r="E629" s="196" t="s">
        <v>2117</v>
      </c>
      <c r="F629" s="197" t="s">
        <v>2118</v>
      </c>
      <c r="G629" s="198" t="s">
        <v>170</v>
      </c>
      <c r="H629" s="199">
        <v>34.600000000000001</v>
      </c>
      <c r="I629" s="200"/>
      <c r="J629" s="201">
        <f>ROUND(I629*H629,2)</f>
        <v>0</v>
      </c>
      <c r="K629" s="197" t="s">
        <v>156</v>
      </c>
      <c r="L629" s="42"/>
      <c r="M629" s="202" t="s">
        <v>19</v>
      </c>
      <c r="N629" s="203" t="s">
        <v>46</v>
      </c>
      <c r="O629" s="82"/>
      <c r="P629" s="204">
        <f>O629*H629</f>
        <v>0</v>
      </c>
      <c r="Q629" s="204">
        <v>0.0013699999999999999</v>
      </c>
      <c r="R629" s="204">
        <f>Q629*H629</f>
        <v>0.047402</v>
      </c>
      <c r="S629" s="204">
        <v>0</v>
      </c>
      <c r="T629" s="20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206" t="s">
        <v>217</v>
      </c>
      <c r="AT629" s="206" t="s">
        <v>152</v>
      </c>
      <c r="AU629" s="206" t="s">
        <v>158</v>
      </c>
      <c r="AY629" s="15" t="s">
        <v>150</v>
      </c>
      <c r="BE629" s="207">
        <f>IF(N629="základní",J629,0)</f>
        <v>0</v>
      </c>
      <c r="BF629" s="207">
        <f>IF(N629="snížená",J629,0)</f>
        <v>0</v>
      </c>
      <c r="BG629" s="207">
        <f>IF(N629="zákl. přenesená",J629,0)</f>
        <v>0</v>
      </c>
      <c r="BH629" s="207">
        <f>IF(N629="sníž. přenesená",J629,0)</f>
        <v>0</v>
      </c>
      <c r="BI629" s="207">
        <f>IF(N629="nulová",J629,0)</f>
        <v>0</v>
      </c>
      <c r="BJ629" s="15" t="s">
        <v>80</v>
      </c>
      <c r="BK629" s="207">
        <f>ROUND(I629*H629,2)</f>
        <v>0</v>
      </c>
      <c r="BL629" s="15" t="s">
        <v>217</v>
      </c>
      <c r="BM629" s="206" t="s">
        <v>2119</v>
      </c>
    </row>
    <row r="630" s="2" customFormat="1" ht="14.4" customHeight="1">
      <c r="A630" s="36"/>
      <c r="B630" s="37"/>
      <c r="C630" s="195" t="s">
        <v>2120</v>
      </c>
      <c r="D630" s="195" t="s">
        <v>152</v>
      </c>
      <c r="E630" s="196" t="s">
        <v>2121</v>
      </c>
      <c r="F630" s="197" t="s">
        <v>2122</v>
      </c>
      <c r="G630" s="198" t="s">
        <v>170</v>
      </c>
      <c r="H630" s="199">
        <v>14.4</v>
      </c>
      <c r="I630" s="200"/>
      <c r="J630" s="201">
        <f>ROUND(I630*H630,2)</f>
        <v>0</v>
      </c>
      <c r="K630" s="197" t="s">
        <v>156</v>
      </c>
      <c r="L630" s="42"/>
      <c r="M630" s="202" t="s">
        <v>19</v>
      </c>
      <c r="N630" s="203" t="s">
        <v>46</v>
      </c>
      <c r="O630" s="82"/>
      <c r="P630" s="204">
        <f>O630*H630</f>
        <v>0</v>
      </c>
      <c r="Q630" s="204">
        <v>0.0021800000000000001</v>
      </c>
      <c r="R630" s="204">
        <f>Q630*H630</f>
        <v>0.031392000000000003</v>
      </c>
      <c r="S630" s="204">
        <v>0</v>
      </c>
      <c r="T630" s="20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6" t="s">
        <v>217</v>
      </c>
      <c r="AT630" s="206" t="s">
        <v>152</v>
      </c>
      <c r="AU630" s="206" t="s">
        <v>158</v>
      </c>
      <c r="AY630" s="15" t="s">
        <v>150</v>
      </c>
      <c r="BE630" s="207">
        <f>IF(N630="základní",J630,0)</f>
        <v>0</v>
      </c>
      <c r="BF630" s="207">
        <f>IF(N630="snížená",J630,0)</f>
        <v>0</v>
      </c>
      <c r="BG630" s="207">
        <f>IF(N630="zákl. přenesená",J630,0)</f>
        <v>0</v>
      </c>
      <c r="BH630" s="207">
        <f>IF(N630="sníž. přenesená",J630,0)</f>
        <v>0</v>
      </c>
      <c r="BI630" s="207">
        <f>IF(N630="nulová",J630,0)</f>
        <v>0</v>
      </c>
      <c r="BJ630" s="15" t="s">
        <v>80</v>
      </c>
      <c r="BK630" s="207">
        <f>ROUND(I630*H630,2)</f>
        <v>0</v>
      </c>
      <c r="BL630" s="15" t="s">
        <v>217</v>
      </c>
      <c r="BM630" s="206" t="s">
        <v>2123</v>
      </c>
    </row>
    <row r="631" s="2" customFormat="1" ht="14.4" customHeight="1">
      <c r="A631" s="36"/>
      <c r="B631" s="37"/>
      <c r="C631" s="195" t="s">
        <v>2124</v>
      </c>
      <c r="D631" s="195" t="s">
        <v>152</v>
      </c>
      <c r="E631" s="196" t="s">
        <v>2125</v>
      </c>
      <c r="F631" s="197" t="s">
        <v>2126</v>
      </c>
      <c r="G631" s="198" t="s">
        <v>170</v>
      </c>
      <c r="H631" s="199">
        <v>11.1</v>
      </c>
      <c r="I631" s="200"/>
      <c r="J631" s="201">
        <f>ROUND(I631*H631,2)</f>
        <v>0</v>
      </c>
      <c r="K631" s="197" t="s">
        <v>156</v>
      </c>
      <c r="L631" s="42"/>
      <c r="M631" s="202" t="s">
        <v>19</v>
      </c>
      <c r="N631" s="203" t="s">
        <v>46</v>
      </c>
      <c r="O631" s="82"/>
      <c r="P631" s="204">
        <f>O631*H631</f>
        <v>0</v>
      </c>
      <c r="Q631" s="204">
        <v>0.00347</v>
      </c>
      <c r="R631" s="204">
        <f>Q631*H631</f>
        <v>0.038516999999999996</v>
      </c>
      <c r="S631" s="204">
        <v>0</v>
      </c>
      <c r="T631" s="205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206" t="s">
        <v>217</v>
      </c>
      <c r="AT631" s="206" t="s">
        <v>152</v>
      </c>
      <c r="AU631" s="206" t="s">
        <v>158</v>
      </c>
      <c r="AY631" s="15" t="s">
        <v>150</v>
      </c>
      <c r="BE631" s="207">
        <f>IF(N631="základní",J631,0)</f>
        <v>0</v>
      </c>
      <c r="BF631" s="207">
        <f>IF(N631="snížená",J631,0)</f>
        <v>0</v>
      </c>
      <c r="BG631" s="207">
        <f>IF(N631="zákl. přenesená",J631,0)</f>
        <v>0</v>
      </c>
      <c r="BH631" s="207">
        <f>IF(N631="sníž. přenesená",J631,0)</f>
        <v>0</v>
      </c>
      <c r="BI631" s="207">
        <f>IF(N631="nulová",J631,0)</f>
        <v>0</v>
      </c>
      <c r="BJ631" s="15" t="s">
        <v>80</v>
      </c>
      <c r="BK631" s="207">
        <f>ROUND(I631*H631,2)</f>
        <v>0</v>
      </c>
      <c r="BL631" s="15" t="s">
        <v>217</v>
      </c>
      <c r="BM631" s="206" t="s">
        <v>2127</v>
      </c>
    </row>
    <row r="632" s="2" customFormat="1" ht="24.15" customHeight="1">
      <c r="A632" s="36"/>
      <c r="B632" s="37"/>
      <c r="C632" s="195" t="s">
        <v>2128</v>
      </c>
      <c r="D632" s="195" t="s">
        <v>152</v>
      </c>
      <c r="E632" s="196" t="s">
        <v>2129</v>
      </c>
      <c r="F632" s="197" t="s">
        <v>2130</v>
      </c>
      <c r="G632" s="198" t="s">
        <v>170</v>
      </c>
      <c r="H632" s="199">
        <v>4.3499999999999996</v>
      </c>
      <c r="I632" s="200"/>
      <c r="J632" s="201">
        <f>ROUND(I632*H632,2)</f>
        <v>0</v>
      </c>
      <c r="K632" s="197" t="s">
        <v>156</v>
      </c>
      <c r="L632" s="42"/>
      <c r="M632" s="202" t="s">
        <v>19</v>
      </c>
      <c r="N632" s="203" t="s">
        <v>46</v>
      </c>
      <c r="O632" s="82"/>
      <c r="P632" s="204">
        <f>O632*H632</f>
        <v>0</v>
      </c>
      <c r="Q632" s="204">
        <v>0.00297</v>
      </c>
      <c r="R632" s="204">
        <f>Q632*H632</f>
        <v>0.012919499999999999</v>
      </c>
      <c r="S632" s="204">
        <v>0</v>
      </c>
      <c r="T632" s="20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6" t="s">
        <v>217</v>
      </c>
      <c r="AT632" s="206" t="s">
        <v>152</v>
      </c>
      <c r="AU632" s="206" t="s">
        <v>158</v>
      </c>
      <c r="AY632" s="15" t="s">
        <v>150</v>
      </c>
      <c r="BE632" s="207">
        <f>IF(N632="základní",J632,0)</f>
        <v>0</v>
      </c>
      <c r="BF632" s="207">
        <f>IF(N632="snížená",J632,0)</f>
        <v>0</v>
      </c>
      <c r="BG632" s="207">
        <f>IF(N632="zákl. přenesená",J632,0)</f>
        <v>0</v>
      </c>
      <c r="BH632" s="207">
        <f>IF(N632="sníž. přenesená",J632,0)</f>
        <v>0</v>
      </c>
      <c r="BI632" s="207">
        <f>IF(N632="nulová",J632,0)</f>
        <v>0</v>
      </c>
      <c r="BJ632" s="15" t="s">
        <v>80</v>
      </c>
      <c r="BK632" s="207">
        <f>ROUND(I632*H632,2)</f>
        <v>0</v>
      </c>
      <c r="BL632" s="15" t="s">
        <v>217</v>
      </c>
      <c r="BM632" s="206" t="s">
        <v>2131</v>
      </c>
    </row>
    <row r="633" s="2" customFormat="1" ht="24.15" customHeight="1">
      <c r="A633" s="36"/>
      <c r="B633" s="37"/>
      <c r="C633" s="195" t="s">
        <v>2132</v>
      </c>
      <c r="D633" s="195" t="s">
        <v>152</v>
      </c>
      <c r="E633" s="196" t="s">
        <v>2133</v>
      </c>
      <c r="F633" s="197" t="s">
        <v>2134</v>
      </c>
      <c r="G633" s="198" t="s">
        <v>170</v>
      </c>
      <c r="H633" s="199">
        <v>14.35</v>
      </c>
      <c r="I633" s="200"/>
      <c r="J633" s="201">
        <f>ROUND(I633*H633,2)</f>
        <v>0</v>
      </c>
      <c r="K633" s="197" t="s">
        <v>156</v>
      </c>
      <c r="L633" s="42"/>
      <c r="M633" s="202" t="s">
        <v>19</v>
      </c>
      <c r="N633" s="203" t="s">
        <v>46</v>
      </c>
      <c r="O633" s="82"/>
      <c r="P633" s="204">
        <f>O633*H633</f>
        <v>0</v>
      </c>
      <c r="Q633" s="204">
        <v>0.0035100000000000001</v>
      </c>
      <c r="R633" s="204">
        <f>Q633*H633</f>
        <v>0.050368500000000004</v>
      </c>
      <c r="S633" s="204">
        <v>0</v>
      </c>
      <c r="T633" s="20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6" t="s">
        <v>217</v>
      </c>
      <c r="AT633" s="206" t="s">
        <v>152</v>
      </c>
      <c r="AU633" s="206" t="s">
        <v>158</v>
      </c>
      <c r="AY633" s="15" t="s">
        <v>150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5" t="s">
        <v>80</v>
      </c>
      <c r="BK633" s="207">
        <f>ROUND(I633*H633,2)</f>
        <v>0</v>
      </c>
      <c r="BL633" s="15" t="s">
        <v>217</v>
      </c>
      <c r="BM633" s="206" t="s">
        <v>2135</v>
      </c>
    </row>
    <row r="634" s="2" customFormat="1" ht="24.15" customHeight="1">
      <c r="A634" s="36"/>
      <c r="B634" s="37"/>
      <c r="C634" s="195" t="s">
        <v>2136</v>
      </c>
      <c r="D634" s="195" t="s">
        <v>152</v>
      </c>
      <c r="E634" s="196" t="s">
        <v>2137</v>
      </c>
      <c r="F634" s="197" t="s">
        <v>2138</v>
      </c>
      <c r="G634" s="198" t="s">
        <v>170</v>
      </c>
      <c r="H634" s="199">
        <v>30</v>
      </c>
      <c r="I634" s="200"/>
      <c r="J634" s="201">
        <f>ROUND(I634*H634,2)</f>
        <v>0</v>
      </c>
      <c r="K634" s="197" t="s">
        <v>156</v>
      </c>
      <c r="L634" s="42"/>
      <c r="M634" s="202" t="s">
        <v>19</v>
      </c>
      <c r="N634" s="203" t="s">
        <v>46</v>
      </c>
      <c r="O634" s="82"/>
      <c r="P634" s="204">
        <f>O634*H634</f>
        <v>0</v>
      </c>
      <c r="Q634" s="204">
        <v>0.0058399999999999997</v>
      </c>
      <c r="R634" s="204">
        <f>Q634*H634</f>
        <v>0.1752</v>
      </c>
      <c r="S634" s="204">
        <v>0</v>
      </c>
      <c r="T634" s="205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206" t="s">
        <v>217</v>
      </c>
      <c r="AT634" s="206" t="s">
        <v>152</v>
      </c>
      <c r="AU634" s="206" t="s">
        <v>158</v>
      </c>
      <c r="AY634" s="15" t="s">
        <v>150</v>
      </c>
      <c r="BE634" s="207">
        <f>IF(N634="základní",J634,0)</f>
        <v>0</v>
      </c>
      <c r="BF634" s="207">
        <f>IF(N634="snížená",J634,0)</f>
        <v>0</v>
      </c>
      <c r="BG634" s="207">
        <f>IF(N634="zákl. přenesená",J634,0)</f>
        <v>0</v>
      </c>
      <c r="BH634" s="207">
        <f>IF(N634="sníž. přenesená",J634,0)</f>
        <v>0</v>
      </c>
      <c r="BI634" s="207">
        <f>IF(N634="nulová",J634,0)</f>
        <v>0</v>
      </c>
      <c r="BJ634" s="15" t="s">
        <v>80</v>
      </c>
      <c r="BK634" s="207">
        <f>ROUND(I634*H634,2)</f>
        <v>0</v>
      </c>
      <c r="BL634" s="15" t="s">
        <v>217</v>
      </c>
      <c r="BM634" s="206" t="s">
        <v>2139</v>
      </c>
    </row>
    <row r="635" s="2" customFormat="1" ht="14.4" customHeight="1">
      <c r="A635" s="36"/>
      <c r="B635" s="37"/>
      <c r="C635" s="195" t="s">
        <v>2140</v>
      </c>
      <c r="D635" s="195" t="s">
        <v>152</v>
      </c>
      <c r="E635" s="196" t="s">
        <v>2141</v>
      </c>
      <c r="F635" s="197" t="s">
        <v>2142</v>
      </c>
      <c r="G635" s="198" t="s">
        <v>170</v>
      </c>
      <c r="H635" s="199">
        <v>4</v>
      </c>
      <c r="I635" s="200"/>
      <c r="J635" s="201">
        <f>ROUND(I635*H635,2)</f>
        <v>0</v>
      </c>
      <c r="K635" s="197" t="s">
        <v>156</v>
      </c>
      <c r="L635" s="42"/>
      <c r="M635" s="202" t="s">
        <v>19</v>
      </c>
      <c r="N635" s="203" t="s">
        <v>46</v>
      </c>
      <c r="O635" s="82"/>
      <c r="P635" s="204">
        <f>O635*H635</f>
        <v>0</v>
      </c>
      <c r="Q635" s="204">
        <v>0.00167</v>
      </c>
      <c r="R635" s="204">
        <f>Q635*H635</f>
        <v>0.0066800000000000002</v>
      </c>
      <c r="S635" s="204">
        <v>0</v>
      </c>
      <c r="T635" s="20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206" t="s">
        <v>217</v>
      </c>
      <c r="AT635" s="206" t="s">
        <v>152</v>
      </c>
      <c r="AU635" s="206" t="s">
        <v>158</v>
      </c>
      <c r="AY635" s="15" t="s">
        <v>150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5" t="s">
        <v>80</v>
      </c>
      <c r="BK635" s="207">
        <f>ROUND(I635*H635,2)</f>
        <v>0</v>
      </c>
      <c r="BL635" s="15" t="s">
        <v>217</v>
      </c>
      <c r="BM635" s="206" t="s">
        <v>2143</v>
      </c>
    </row>
    <row r="636" s="2" customFormat="1" ht="24.15" customHeight="1">
      <c r="A636" s="36"/>
      <c r="B636" s="37"/>
      <c r="C636" s="195" t="s">
        <v>2144</v>
      </c>
      <c r="D636" s="195" t="s">
        <v>152</v>
      </c>
      <c r="E636" s="196" t="s">
        <v>2145</v>
      </c>
      <c r="F636" s="197" t="s">
        <v>2146</v>
      </c>
      <c r="G636" s="198" t="s">
        <v>170</v>
      </c>
      <c r="H636" s="199">
        <v>4.7999999999999998</v>
      </c>
      <c r="I636" s="200"/>
      <c r="J636" s="201">
        <f>ROUND(I636*H636,2)</f>
        <v>0</v>
      </c>
      <c r="K636" s="197" t="s">
        <v>156</v>
      </c>
      <c r="L636" s="42"/>
      <c r="M636" s="202" t="s">
        <v>19</v>
      </c>
      <c r="N636" s="203" t="s">
        <v>46</v>
      </c>
      <c r="O636" s="82"/>
      <c r="P636" s="204">
        <f>O636*H636</f>
        <v>0</v>
      </c>
      <c r="Q636" s="204">
        <v>0.0035200000000000001</v>
      </c>
      <c r="R636" s="204">
        <f>Q636*H636</f>
        <v>0.016896000000000001</v>
      </c>
      <c r="S636" s="204">
        <v>0</v>
      </c>
      <c r="T636" s="205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206" t="s">
        <v>217</v>
      </c>
      <c r="AT636" s="206" t="s">
        <v>152</v>
      </c>
      <c r="AU636" s="206" t="s">
        <v>158</v>
      </c>
      <c r="AY636" s="15" t="s">
        <v>150</v>
      </c>
      <c r="BE636" s="207">
        <f>IF(N636="základní",J636,0)</f>
        <v>0</v>
      </c>
      <c r="BF636" s="207">
        <f>IF(N636="snížená",J636,0)</f>
        <v>0</v>
      </c>
      <c r="BG636" s="207">
        <f>IF(N636="zákl. přenesená",J636,0)</f>
        <v>0</v>
      </c>
      <c r="BH636" s="207">
        <f>IF(N636="sníž. přenesená",J636,0)</f>
        <v>0</v>
      </c>
      <c r="BI636" s="207">
        <f>IF(N636="nulová",J636,0)</f>
        <v>0</v>
      </c>
      <c r="BJ636" s="15" t="s">
        <v>80</v>
      </c>
      <c r="BK636" s="207">
        <f>ROUND(I636*H636,2)</f>
        <v>0</v>
      </c>
      <c r="BL636" s="15" t="s">
        <v>217</v>
      </c>
      <c r="BM636" s="206" t="s">
        <v>2147</v>
      </c>
    </row>
    <row r="637" s="2" customFormat="1" ht="24.15" customHeight="1">
      <c r="A637" s="36"/>
      <c r="B637" s="37"/>
      <c r="C637" s="195" t="s">
        <v>2148</v>
      </c>
      <c r="D637" s="195" t="s">
        <v>152</v>
      </c>
      <c r="E637" s="196" t="s">
        <v>2149</v>
      </c>
      <c r="F637" s="197" t="s">
        <v>2150</v>
      </c>
      <c r="G637" s="198" t="s">
        <v>170</v>
      </c>
      <c r="H637" s="199">
        <v>30</v>
      </c>
      <c r="I637" s="200"/>
      <c r="J637" s="201">
        <f>ROUND(I637*H637,2)</f>
        <v>0</v>
      </c>
      <c r="K637" s="197" t="s">
        <v>156</v>
      </c>
      <c r="L637" s="42"/>
      <c r="M637" s="202" t="s">
        <v>19</v>
      </c>
      <c r="N637" s="203" t="s">
        <v>46</v>
      </c>
      <c r="O637" s="82"/>
      <c r="P637" s="204">
        <f>O637*H637</f>
        <v>0</v>
      </c>
      <c r="Q637" s="204">
        <v>0.0035200000000000001</v>
      </c>
      <c r="R637" s="204">
        <f>Q637*H637</f>
        <v>0.1056</v>
      </c>
      <c r="S637" s="204">
        <v>0</v>
      </c>
      <c r="T637" s="205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206" t="s">
        <v>217</v>
      </c>
      <c r="AT637" s="206" t="s">
        <v>152</v>
      </c>
      <c r="AU637" s="206" t="s">
        <v>158</v>
      </c>
      <c r="AY637" s="15" t="s">
        <v>150</v>
      </c>
      <c r="BE637" s="207">
        <f>IF(N637="základní",J637,0)</f>
        <v>0</v>
      </c>
      <c r="BF637" s="207">
        <f>IF(N637="snížená",J637,0)</f>
        <v>0</v>
      </c>
      <c r="BG637" s="207">
        <f>IF(N637="zákl. přenesená",J637,0)</f>
        <v>0</v>
      </c>
      <c r="BH637" s="207">
        <f>IF(N637="sníž. přenesená",J637,0)</f>
        <v>0</v>
      </c>
      <c r="BI637" s="207">
        <f>IF(N637="nulová",J637,0)</f>
        <v>0</v>
      </c>
      <c r="BJ637" s="15" t="s">
        <v>80</v>
      </c>
      <c r="BK637" s="207">
        <f>ROUND(I637*H637,2)</f>
        <v>0</v>
      </c>
      <c r="BL637" s="15" t="s">
        <v>217</v>
      </c>
      <c r="BM637" s="206" t="s">
        <v>2151</v>
      </c>
    </row>
    <row r="638" s="2" customFormat="1" ht="14.4" customHeight="1">
      <c r="A638" s="36"/>
      <c r="B638" s="37"/>
      <c r="C638" s="195" t="s">
        <v>2152</v>
      </c>
      <c r="D638" s="195" t="s">
        <v>152</v>
      </c>
      <c r="E638" s="196" t="s">
        <v>2153</v>
      </c>
      <c r="F638" s="197" t="s">
        <v>2154</v>
      </c>
      <c r="G638" s="198" t="s">
        <v>170</v>
      </c>
      <c r="H638" s="199">
        <v>5</v>
      </c>
      <c r="I638" s="200"/>
      <c r="J638" s="201">
        <f>ROUND(I638*H638,2)</f>
        <v>0</v>
      </c>
      <c r="K638" s="197" t="s">
        <v>156</v>
      </c>
      <c r="L638" s="42"/>
      <c r="M638" s="202" t="s">
        <v>19</v>
      </c>
      <c r="N638" s="203" t="s">
        <v>46</v>
      </c>
      <c r="O638" s="82"/>
      <c r="P638" s="204">
        <f>O638*H638</f>
        <v>0</v>
      </c>
      <c r="Q638" s="204">
        <v>0.00073999999999999999</v>
      </c>
      <c r="R638" s="204">
        <f>Q638*H638</f>
        <v>0.0037000000000000002</v>
      </c>
      <c r="S638" s="204">
        <v>0</v>
      </c>
      <c r="T638" s="20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06" t="s">
        <v>217</v>
      </c>
      <c r="AT638" s="206" t="s">
        <v>152</v>
      </c>
      <c r="AU638" s="206" t="s">
        <v>158</v>
      </c>
      <c r="AY638" s="15" t="s">
        <v>150</v>
      </c>
      <c r="BE638" s="207">
        <f>IF(N638="základní",J638,0)</f>
        <v>0</v>
      </c>
      <c r="BF638" s="207">
        <f>IF(N638="snížená",J638,0)</f>
        <v>0</v>
      </c>
      <c r="BG638" s="207">
        <f>IF(N638="zákl. přenesená",J638,0)</f>
        <v>0</v>
      </c>
      <c r="BH638" s="207">
        <f>IF(N638="sníž. přenesená",J638,0)</f>
        <v>0</v>
      </c>
      <c r="BI638" s="207">
        <f>IF(N638="nulová",J638,0)</f>
        <v>0</v>
      </c>
      <c r="BJ638" s="15" t="s">
        <v>80</v>
      </c>
      <c r="BK638" s="207">
        <f>ROUND(I638*H638,2)</f>
        <v>0</v>
      </c>
      <c r="BL638" s="15" t="s">
        <v>217</v>
      </c>
      <c r="BM638" s="206" t="s">
        <v>2155</v>
      </c>
    </row>
    <row r="639" s="2" customFormat="1" ht="14.4" customHeight="1">
      <c r="A639" s="36"/>
      <c r="B639" s="37"/>
      <c r="C639" s="195" t="s">
        <v>2156</v>
      </c>
      <c r="D639" s="195" t="s">
        <v>152</v>
      </c>
      <c r="E639" s="196" t="s">
        <v>2157</v>
      </c>
      <c r="F639" s="197" t="s">
        <v>2158</v>
      </c>
      <c r="G639" s="198" t="s">
        <v>170</v>
      </c>
      <c r="H639" s="199">
        <v>33</v>
      </c>
      <c r="I639" s="200"/>
      <c r="J639" s="201">
        <f>ROUND(I639*H639,2)</f>
        <v>0</v>
      </c>
      <c r="K639" s="197" t="s">
        <v>156</v>
      </c>
      <c r="L639" s="42"/>
      <c r="M639" s="202" t="s">
        <v>19</v>
      </c>
      <c r="N639" s="203" t="s">
        <v>46</v>
      </c>
      <c r="O639" s="82"/>
      <c r="P639" s="204">
        <f>O639*H639</f>
        <v>0</v>
      </c>
      <c r="Q639" s="204">
        <v>0.00060999999999999997</v>
      </c>
      <c r="R639" s="204">
        <f>Q639*H639</f>
        <v>0.020129999999999999</v>
      </c>
      <c r="S639" s="204">
        <v>0</v>
      </c>
      <c r="T639" s="20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6" t="s">
        <v>217</v>
      </c>
      <c r="AT639" s="206" t="s">
        <v>152</v>
      </c>
      <c r="AU639" s="206" t="s">
        <v>158</v>
      </c>
      <c r="AY639" s="15" t="s">
        <v>150</v>
      </c>
      <c r="BE639" s="207">
        <f>IF(N639="základní",J639,0)</f>
        <v>0</v>
      </c>
      <c r="BF639" s="207">
        <f>IF(N639="snížená",J639,0)</f>
        <v>0</v>
      </c>
      <c r="BG639" s="207">
        <f>IF(N639="zákl. přenesená",J639,0)</f>
        <v>0</v>
      </c>
      <c r="BH639" s="207">
        <f>IF(N639="sníž. přenesená",J639,0)</f>
        <v>0</v>
      </c>
      <c r="BI639" s="207">
        <f>IF(N639="nulová",J639,0)</f>
        <v>0</v>
      </c>
      <c r="BJ639" s="15" t="s">
        <v>80</v>
      </c>
      <c r="BK639" s="207">
        <f>ROUND(I639*H639,2)</f>
        <v>0</v>
      </c>
      <c r="BL639" s="15" t="s">
        <v>217</v>
      </c>
      <c r="BM639" s="206" t="s">
        <v>2159</v>
      </c>
    </row>
    <row r="640" s="2" customFormat="1" ht="14.4" customHeight="1">
      <c r="A640" s="36"/>
      <c r="B640" s="37"/>
      <c r="C640" s="195" t="s">
        <v>2160</v>
      </c>
      <c r="D640" s="195" t="s">
        <v>152</v>
      </c>
      <c r="E640" s="196" t="s">
        <v>2161</v>
      </c>
      <c r="F640" s="197" t="s">
        <v>2162</v>
      </c>
      <c r="G640" s="198" t="s">
        <v>170</v>
      </c>
      <c r="H640" s="199">
        <v>8.6999999999999993</v>
      </c>
      <c r="I640" s="200"/>
      <c r="J640" s="201">
        <f>ROUND(I640*H640,2)</f>
        <v>0</v>
      </c>
      <c r="K640" s="197" t="s">
        <v>156</v>
      </c>
      <c r="L640" s="42"/>
      <c r="M640" s="202" t="s">
        <v>19</v>
      </c>
      <c r="N640" s="203" t="s">
        <v>46</v>
      </c>
      <c r="O640" s="82"/>
      <c r="P640" s="204">
        <f>O640*H640</f>
        <v>0</v>
      </c>
      <c r="Q640" s="204">
        <v>0.00060999999999999997</v>
      </c>
      <c r="R640" s="204">
        <f>Q640*H640</f>
        <v>0.0053069999999999992</v>
      </c>
      <c r="S640" s="204">
        <v>0</v>
      </c>
      <c r="T640" s="20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06" t="s">
        <v>217</v>
      </c>
      <c r="AT640" s="206" t="s">
        <v>152</v>
      </c>
      <c r="AU640" s="206" t="s">
        <v>158</v>
      </c>
      <c r="AY640" s="15" t="s">
        <v>150</v>
      </c>
      <c r="BE640" s="207">
        <f>IF(N640="základní",J640,0)</f>
        <v>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5" t="s">
        <v>80</v>
      </c>
      <c r="BK640" s="207">
        <f>ROUND(I640*H640,2)</f>
        <v>0</v>
      </c>
      <c r="BL640" s="15" t="s">
        <v>217</v>
      </c>
      <c r="BM640" s="206" t="s">
        <v>2163</v>
      </c>
    </row>
    <row r="641" s="2" customFormat="1" ht="24.15" customHeight="1">
      <c r="A641" s="36"/>
      <c r="B641" s="37"/>
      <c r="C641" s="195" t="s">
        <v>2164</v>
      </c>
      <c r="D641" s="195" t="s">
        <v>152</v>
      </c>
      <c r="E641" s="196" t="s">
        <v>2165</v>
      </c>
      <c r="F641" s="197" t="s">
        <v>2166</v>
      </c>
      <c r="G641" s="198" t="s">
        <v>170</v>
      </c>
      <c r="H641" s="199">
        <v>14.35</v>
      </c>
      <c r="I641" s="200"/>
      <c r="J641" s="201">
        <f>ROUND(I641*H641,2)</f>
        <v>0</v>
      </c>
      <c r="K641" s="197" t="s">
        <v>156</v>
      </c>
      <c r="L641" s="42"/>
      <c r="M641" s="202" t="s">
        <v>19</v>
      </c>
      <c r="N641" s="203" t="s">
        <v>46</v>
      </c>
      <c r="O641" s="82"/>
      <c r="P641" s="204">
        <f>O641*H641</f>
        <v>0</v>
      </c>
      <c r="Q641" s="204">
        <v>0.0039699999999999996</v>
      </c>
      <c r="R641" s="204">
        <f>Q641*H641</f>
        <v>0.056969499999999992</v>
      </c>
      <c r="S641" s="204">
        <v>0</v>
      </c>
      <c r="T641" s="20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06" t="s">
        <v>217</v>
      </c>
      <c r="AT641" s="206" t="s">
        <v>152</v>
      </c>
      <c r="AU641" s="206" t="s">
        <v>158</v>
      </c>
      <c r="AY641" s="15" t="s">
        <v>150</v>
      </c>
      <c r="BE641" s="207">
        <f>IF(N641="základní",J641,0)</f>
        <v>0</v>
      </c>
      <c r="BF641" s="207">
        <f>IF(N641="snížená",J641,0)</f>
        <v>0</v>
      </c>
      <c r="BG641" s="207">
        <f>IF(N641="zákl. přenesená",J641,0)</f>
        <v>0</v>
      </c>
      <c r="BH641" s="207">
        <f>IF(N641="sníž. přenesená",J641,0)</f>
        <v>0</v>
      </c>
      <c r="BI641" s="207">
        <f>IF(N641="nulová",J641,0)</f>
        <v>0</v>
      </c>
      <c r="BJ641" s="15" t="s">
        <v>80</v>
      </c>
      <c r="BK641" s="207">
        <f>ROUND(I641*H641,2)</f>
        <v>0</v>
      </c>
      <c r="BL641" s="15" t="s">
        <v>217</v>
      </c>
      <c r="BM641" s="206" t="s">
        <v>2167</v>
      </c>
    </row>
    <row r="642" s="2" customFormat="1" ht="24.15" customHeight="1">
      <c r="A642" s="36"/>
      <c r="B642" s="37"/>
      <c r="C642" s="195" t="s">
        <v>2168</v>
      </c>
      <c r="D642" s="195" t="s">
        <v>152</v>
      </c>
      <c r="E642" s="196" t="s">
        <v>2169</v>
      </c>
      <c r="F642" s="197" t="s">
        <v>2170</v>
      </c>
      <c r="G642" s="198" t="s">
        <v>170</v>
      </c>
      <c r="H642" s="199">
        <v>10</v>
      </c>
      <c r="I642" s="200"/>
      <c r="J642" s="201">
        <f>ROUND(I642*H642,2)</f>
        <v>0</v>
      </c>
      <c r="K642" s="197" t="s">
        <v>156</v>
      </c>
      <c r="L642" s="42"/>
      <c r="M642" s="202" t="s">
        <v>19</v>
      </c>
      <c r="N642" s="203" t="s">
        <v>46</v>
      </c>
      <c r="O642" s="82"/>
      <c r="P642" s="204">
        <f>O642*H642</f>
        <v>0</v>
      </c>
      <c r="Q642" s="204">
        <v>0.002</v>
      </c>
      <c r="R642" s="204">
        <f>Q642*H642</f>
        <v>0.02</v>
      </c>
      <c r="S642" s="204">
        <v>0</v>
      </c>
      <c r="T642" s="205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6" t="s">
        <v>217</v>
      </c>
      <c r="AT642" s="206" t="s">
        <v>152</v>
      </c>
      <c r="AU642" s="206" t="s">
        <v>158</v>
      </c>
      <c r="AY642" s="15" t="s">
        <v>150</v>
      </c>
      <c r="BE642" s="207">
        <f>IF(N642="základní",J642,0)</f>
        <v>0</v>
      </c>
      <c r="BF642" s="207">
        <f>IF(N642="snížená",J642,0)</f>
        <v>0</v>
      </c>
      <c r="BG642" s="207">
        <f>IF(N642="zákl. přenesená",J642,0)</f>
        <v>0</v>
      </c>
      <c r="BH642" s="207">
        <f>IF(N642="sníž. přenesená",J642,0)</f>
        <v>0</v>
      </c>
      <c r="BI642" s="207">
        <f>IF(N642="nulová",J642,0)</f>
        <v>0</v>
      </c>
      <c r="BJ642" s="15" t="s">
        <v>80</v>
      </c>
      <c r="BK642" s="207">
        <f>ROUND(I642*H642,2)</f>
        <v>0</v>
      </c>
      <c r="BL642" s="15" t="s">
        <v>217</v>
      </c>
      <c r="BM642" s="206" t="s">
        <v>2171</v>
      </c>
    </row>
    <row r="643" s="2" customFormat="1" ht="24.15" customHeight="1">
      <c r="A643" s="36"/>
      <c r="B643" s="37"/>
      <c r="C643" s="195" t="s">
        <v>2172</v>
      </c>
      <c r="D643" s="195" t="s">
        <v>152</v>
      </c>
      <c r="E643" s="196" t="s">
        <v>2173</v>
      </c>
      <c r="F643" s="197" t="s">
        <v>2174</v>
      </c>
      <c r="G643" s="198" t="s">
        <v>170</v>
      </c>
      <c r="H643" s="199">
        <v>1.2</v>
      </c>
      <c r="I643" s="200"/>
      <c r="J643" s="201">
        <f>ROUND(I643*H643,2)</f>
        <v>0</v>
      </c>
      <c r="K643" s="197" t="s">
        <v>156</v>
      </c>
      <c r="L643" s="42"/>
      <c r="M643" s="202" t="s">
        <v>19</v>
      </c>
      <c r="N643" s="203" t="s">
        <v>46</v>
      </c>
      <c r="O643" s="82"/>
      <c r="P643" s="204">
        <f>O643*H643</f>
        <v>0</v>
      </c>
      <c r="Q643" s="204">
        <v>0.00064000000000000005</v>
      </c>
      <c r="R643" s="204">
        <f>Q643*H643</f>
        <v>0.00076800000000000002</v>
      </c>
      <c r="S643" s="204">
        <v>0</v>
      </c>
      <c r="T643" s="20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206" t="s">
        <v>217</v>
      </c>
      <c r="AT643" s="206" t="s">
        <v>152</v>
      </c>
      <c r="AU643" s="206" t="s">
        <v>158</v>
      </c>
      <c r="AY643" s="15" t="s">
        <v>150</v>
      </c>
      <c r="BE643" s="207">
        <f>IF(N643="základní",J643,0)</f>
        <v>0</v>
      </c>
      <c r="BF643" s="207">
        <f>IF(N643="snížená",J643,0)</f>
        <v>0</v>
      </c>
      <c r="BG643" s="207">
        <f>IF(N643="zákl. přenesená",J643,0)</f>
        <v>0</v>
      </c>
      <c r="BH643" s="207">
        <f>IF(N643="sníž. přenesená",J643,0)</f>
        <v>0</v>
      </c>
      <c r="BI643" s="207">
        <f>IF(N643="nulová",J643,0)</f>
        <v>0</v>
      </c>
      <c r="BJ643" s="15" t="s">
        <v>80</v>
      </c>
      <c r="BK643" s="207">
        <f>ROUND(I643*H643,2)</f>
        <v>0</v>
      </c>
      <c r="BL643" s="15" t="s">
        <v>217</v>
      </c>
      <c r="BM643" s="206" t="s">
        <v>2175</v>
      </c>
    </row>
    <row r="644" s="2" customFormat="1" ht="24.15" customHeight="1">
      <c r="A644" s="36"/>
      <c r="B644" s="37"/>
      <c r="C644" s="195" t="s">
        <v>2176</v>
      </c>
      <c r="D644" s="195" t="s">
        <v>152</v>
      </c>
      <c r="E644" s="196" t="s">
        <v>2177</v>
      </c>
      <c r="F644" s="197" t="s">
        <v>2178</v>
      </c>
      <c r="G644" s="198" t="s">
        <v>170</v>
      </c>
      <c r="H644" s="199">
        <v>67.950000000000003</v>
      </c>
      <c r="I644" s="200"/>
      <c r="J644" s="201">
        <f>ROUND(I644*H644,2)</f>
        <v>0</v>
      </c>
      <c r="K644" s="197" t="s">
        <v>156</v>
      </c>
      <c r="L644" s="42"/>
      <c r="M644" s="202" t="s">
        <v>19</v>
      </c>
      <c r="N644" s="203" t="s">
        <v>46</v>
      </c>
      <c r="O644" s="82"/>
      <c r="P644" s="204">
        <f>O644*H644</f>
        <v>0</v>
      </c>
      <c r="Q644" s="204">
        <v>0.0035000000000000001</v>
      </c>
      <c r="R644" s="204">
        <f>Q644*H644</f>
        <v>0.23782500000000001</v>
      </c>
      <c r="S644" s="204">
        <v>0</v>
      </c>
      <c r="T644" s="20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06" t="s">
        <v>217</v>
      </c>
      <c r="AT644" s="206" t="s">
        <v>152</v>
      </c>
      <c r="AU644" s="206" t="s">
        <v>158</v>
      </c>
      <c r="AY644" s="15" t="s">
        <v>150</v>
      </c>
      <c r="BE644" s="207">
        <f>IF(N644="základní",J644,0)</f>
        <v>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5" t="s">
        <v>80</v>
      </c>
      <c r="BK644" s="207">
        <f>ROUND(I644*H644,2)</f>
        <v>0</v>
      </c>
      <c r="BL644" s="15" t="s">
        <v>217</v>
      </c>
      <c r="BM644" s="206" t="s">
        <v>2179</v>
      </c>
    </row>
    <row r="645" s="2" customFormat="1" ht="14.4" customHeight="1">
      <c r="A645" s="36"/>
      <c r="B645" s="37"/>
      <c r="C645" s="195" t="s">
        <v>2180</v>
      </c>
      <c r="D645" s="195" t="s">
        <v>152</v>
      </c>
      <c r="E645" s="196" t="s">
        <v>2181</v>
      </c>
      <c r="F645" s="197" t="s">
        <v>2182</v>
      </c>
      <c r="G645" s="198" t="s">
        <v>166</v>
      </c>
      <c r="H645" s="199">
        <v>30</v>
      </c>
      <c r="I645" s="200"/>
      <c r="J645" s="201">
        <f>ROUND(I645*H645,2)</f>
        <v>0</v>
      </c>
      <c r="K645" s="197" t="s">
        <v>156</v>
      </c>
      <c r="L645" s="42"/>
      <c r="M645" s="202" t="s">
        <v>19</v>
      </c>
      <c r="N645" s="203" t="s">
        <v>46</v>
      </c>
      <c r="O645" s="82"/>
      <c r="P645" s="204">
        <f>O645*H645</f>
        <v>0</v>
      </c>
      <c r="Q645" s="204">
        <v>0.00016000000000000001</v>
      </c>
      <c r="R645" s="204">
        <f>Q645*H645</f>
        <v>0.0048000000000000004</v>
      </c>
      <c r="S645" s="204">
        <v>0</v>
      </c>
      <c r="T645" s="20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206" t="s">
        <v>217</v>
      </c>
      <c r="AT645" s="206" t="s">
        <v>152</v>
      </c>
      <c r="AU645" s="206" t="s">
        <v>158</v>
      </c>
      <c r="AY645" s="15" t="s">
        <v>150</v>
      </c>
      <c r="BE645" s="207">
        <f>IF(N645="základní",J645,0)</f>
        <v>0</v>
      </c>
      <c r="BF645" s="207">
        <f>IF(N645="snížená",J645,0)</f>
        <v>0</v>
      </c>
      <c r="BG645" s="207">
        <f>IF(N645="zákl. přenesená",J645,0)</f>
        <v>0</v>
      </c>
      <c r="BH645" s="207">
        <f>IF(N645="sníž. přenesená",J645,0)</f>
        <v>0</v>
      </c>
      <c r="BI645" s="207">
        <f>IF(N645="nulová",J645,0)</f>
        <v>0</v>
      </c>
      <c r="BJ645" s="15" t="s">
        <v>80</v>
      </c>
      <c r="BK645" s="207">
        <f>ROUND(I645*H645,2)</f>
        <v>0</v>
      </c>
      <c r="BL645" s="15" t="s">
        <v>217</v>
      </c>
      <c r="BM645" s="206" t="s">
        <v>2183</v>
      </c>
    </row>
    <row r="646" s="2" customFormat="1" ht="24.15" customHeight="1">
      <c r="A646" s="36"/>
      <c r="B646" s="37"/>
      <c r="C646" s="195" t="s">
        <v>2184</v>
      </c>
      <c r="D646" s="195" t="s">
        <v>152</v>
      </c>
      <c r="E646" s="196" t="s">
        <v>2185</v>
      </c>
      <c r="F646" s="197" t="s">
        <v>2186</v>
      </c>
      <c r="G646" s="198" t="s">
        <v>170</v>
      </c>
      <c r="H646" s="199">
        <v>30</v>
      </c>
      <c r="I646" s="200"/>
      <c r="J646" s="201">
        <f>ROUND(I646*H646,2)</f>
        <v>0</v>
      </c>
      <c r="K646" s="197" t="s">
        <v>156</v>
      </c>
      <c r="L646" s="42"/>
      <c r="M646" s="202" t="s">
        <v>19</v>
      </c>
      <c r="N646" s="203" t="s">
        <v>46</v>
      </c>
      <c r="O646" s="82"/>
      <c r="P646" s="204">
        <f>O646*H646</f>
        <v>0</v>
      </c>
      <c r="Q646" s="204">
        <v>0.00149</v>
      </c>
      <c r="R646" s="204">
        <f>Q646*H646</f>
        <v>0.044700000000000004</v>
      </c>
      <c r="S646" s="204">
        <v>0</v>
      </c>
      <c r="T646" s="20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06" t="s">
        <v>217</v>
      </c>
      <c r="AT646" s="206" t="s">
        <v>152</v>
      </c>
      <c r="AU646" s="206" t="s">
        <v>158</v>
      </c>
      <c r="AY646" s="15" t="s">
        <v>150</v>
      </c>
      <c r="BE646" s="207">
        <f>IF(N646="základní",J646,0)</f>
        <v>0</v>
      </c>
      <c r="BF646" s="207">
        <f>IF(N646="snížená",J646,0)</f>
        <v>0</v>
      </c>
      <c r="BG646" s="207">
        <f>IF(N646="zákl. přenesená",J646,0)</f>
        <v>0</v>
      </c>
      <c r="BH646" s="207">
        <f>IF(N646="sníž. přenesená",J646,0)</f>
        <v>0</v>
      </c>
      <c r="BI646" s="207">
        <f>IF(N646="nulová",J646,0)</f>
        <v>0</v>
      </c>
      <c r="BJ646" s="15" t="s">
        <v>80</v>
      </c>
      <c r="BK646" s="207">
        <f>ROUND(I646*H646,2)</f>
        <v>0</v>
      </c>
      <c r="BL646" s="15" t="s">
        <v>217</v>
      </c>
      <c r="BM646" s="206" t="s">
        <v>2187</v>
      </c>
    </row>
    <row r="647" s="2" customFormat="1" ht="14.4" customHeight="1">
      <c r="A647" s="36"/>
      <c r="B647" s="37"/>
      <c r="C647" s="195" t="s">
        <v>2188</v>
      </c>
      <c r="D647" s="195" t="s">
        <v>152</v>
      </c>
      <c r="E647" s="196" t="s">
        <v>2189</v>
      </c>
      <c r="F647" s="197" t="s">
        <v>2190</v>
      </c>
      <c r="G647" s="198" t="s">
        <v>170</v>
      </c>
      <c r="H647" s="199">
        <v>4.3499999999999996</v>
      </c>
      <c r="I647" s="200"/>
      <c r="J647" s="201">
        <f>ROUND(I647*H647,2)</f>
        <v>0</v>
      </c>
      <c r="K647" s="197" t="s">
        <v>156</v>
      </c>
      <c r="L647" s="42"/>
      <c r="M647" s="202" t="s">
        <v>19</v>
      </c>
      <c r="N647" s="203" t="s">
        <v>46</v>
      </c>
      <c r="O647" s="82"/>
      <c r="P647" s="204">
        <f>O647*H647</f>
        <v>0</v>
      </c>
      <c r="Q647" s="204">
        <v>0</v>
      </c>
      <c r="R647" s="204">
        <f>Q647*H647</f>
        <v>0</v>
      </c>
      <c r="S647" s="204">
        <v>0</v>
      </c>
      <c r="T647" s="205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206" t="s">
        <v>217</v>
      </c>
      <c r="AT647" s="206" t="s">
        <v>152</v>
      </c>
      <c r="AU647" s="206" t="s">
        <v>158</v>
      </c>
      <c r="AY647" s="15" t="s">
        <v>150</v>
      </c>
      <c r="BE647" s="207">
        <f>IF(N647="základní",J647,0)</f>
        <v>0</v>
      </c>
      <c r="BF647" s="207">
        <f>IF(N647="snížená",J647,0)</f>
        <v>0</v>
      </c>
      <c r="BG647" s="207">
        <f>IF(N647="zákl. přenesená",J647,0)</f>
        <v>0</v>
      </c>
      <c r="BH647" s="207">
        <f>IF(N647="sníž. přenesená",J647,0)</f>
        <v>0</v>
      </c>
      <c r="BI647" s="207">
        <f>IF(N647="nulová",J647,0)</f>
        <v>0</v>
      </c>
      <c r="BJ647" s="15" t="s">
        <v>80</v>
      </c>
      <c r="BK647" s="207">
        <f>ROUND(I647*H647,2)</f>
        <v>0</v>
      </c>
      <c r="BL647" s="15" t="s">
        <v>217</v>
      </c>
      <c r="BM647" s="206" t="s">
        <v>2191</v>
      </c>
    </row>
    <row r="648" s="2" customFormat="1" ht="14.4" customHeight="1">
      <c r="A648" s="36"/>
      <c r="B648" s="37"/>
      <c r="C648" s="195" t="s">
        <v>2192</v>
      </c>
      <c r="D648" s="195" t="s">
        <v>152</v>
      </c>
      <c r="E648" s="196" t="s">
        <v>2193</v>
      </c>
      <c r="F648" s="197" t="s">
        <v>2194</v>
      </c>
      <c r="G648" s="198" t="s">
        <v>170</v>
      </c>
      <c r="H648" s="199">
        <v>6.5999999999999996</v>
      </c>
      <c r="I648" s="200"/>
      <c r="J648" s="201">
        <f>ROUND(I648*H648,2)</f>
        <v>0</v>
      </c>
      <c r="K648" s="197" t="s">
        <v>156</v>
      </c>
      <c r="L648" s="42"/>
      <c r="M648" s="202" t="s">
        <v>19</v>
      </c>
      <c r="N648" s="203" t="s">
        <v>46</v>
      </c>
      <c r="O648" s="82"/>
      <c r="P648" s="204">
        <f>O648*H648</f>
        <v>0</v>
      </c>
      <c r="Q648" s="204">
        <v>0.0020300000000000001</v>
      </c>
      <c r="R648" s="204">
        <f>Q648*H648</f>
        <v>0.013398</v>
      </c>
      <c r="S648" s="204">
        <v>0</v>
      </c>
      <c r="T648" s="20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06" t="s">
        <v>217</v>
      </c>
      <c r="AT648" s="206" t="s">
        <v>152</v>
      </c>
      <c r="AU648" s="206" t="s">
        <v>158</v>
      </c>
      <c r="AY648" s="15" t="s">
        <v>150</v>
      </c>
      <c r="BE648" s="207">
        <f>IF(N648="základní",J648,0)</f>
        <v>0</v>
      </c>
      <c r="BF648" s="207">
        <f>IF(N648="snížená",J648,0)</f>
        <v>0</v>
      </c>
      <c r="BG648" s="207">
        <f>IF(N648="zákl. přenesená",J648,0)</f>
        <v>0</v>
      </c>
      <c r="BH648" s="207">
        <f>IF(N648="sníž. přenesená",J648,0)</f>
        <v>0</v>
      </c>
      <c r="BI648" s="207">
        <f>IF(N648="nulová",J648,0)</f>
        <v>0</v>
      </c>
      <c r="BJ648" s="15" t="s">
        <v>80</v>
      </c>
      <c r="BK648" s="207">
        <f>ROUND(I648*H648,2)</f>
        <v>0</v>
      </c>
      <c r="BL648" s="15" t="s">
        <v>217</v>
      </c>
      <c r="BM648" s="206" t="s">
        <v>2195</v>
      </c>
    </row>
    <row r="649" s="2" customFormat="1" ht="14.4" customHeight="1">
      <c r="A649" s="36"/>
      <c r="B649" s="37"/>
      <c r="C649" s="195" t="s">
        <v>2196</v>
      </c>
      <c r="D649" s="195" t="s">
        <v>152</v>
      </c>
      <c r="E649" s="196" t="s">
        <v>2197</v>
      </c>
      <c r="F649" s="197" t="s">
        <v>2198</v>
      </c>
      <c r="G649" s="198" t="s">
        <v>170</v>
      </c>
      <c r="H649" s="199">
        <v>29</v>
      </c>
      <c r="I649" s="200"/>
      <c r="J649" s="201">
        <f>ROUND(I649*H649,2)</f>
        <v>0</v>
      </c>
      <c r="K649" s="197" t="s">
        <v>156</v>
      </c>
      <c r="L649" s="42"/>
      <c r="M649" s="202" t="s">
        <v>19</v>
      </c>
      <c r="N649" s="203" t="s">
        <v>46</v>
      </c>
      <c r="O649" s="82"/>
      <c r="P649" s="204">
        <f>O649*H649</f>
        <v>0</v>
      </c>
      <c r="Q649" s="204">
        <v>0.0028600000000000001</v>
      </c>
      <c r="R649" s="204">
        <f>Q649*H649</f>
        <v>0.08294</v>
      </c>
      <c r="S649" s="204">
        <v>0</v>
      </c>
      <c r="T649" s="205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6" t="s">
        <v>217</v>
      </c>
      <c r="AT649" s="206" t="s">
        <v>152</v>
      </c>
      <c r="AU649" s="206" t="s">
        <v>158</v>
      </c>
      <c r="AY649" s="15" t="s">
        <v>150</v>
      </c>
      <c r="BE649" s="207">
        <f>IF(N649="základní",J649,0)</f>
        <v>0</v>
      </c>
      <c r="BF649" s="207">
        <f>IF(N649="snížená",J649,0)</f>
        <v>0</v>
      </c>
      <c r="BG649" s="207">
        <f>IF(N649="zákl. přenesená",J649,0)</f>
        <v>0</v>
      </c>
      <c r="BH649" s="207">
        <f>IF(N649="sníž. přenesená",J649,0)</f>
        <v>0</v>
      </c>
      <c r="BI649" s="207">
        <f>IF(N649="nulová",J649,0)</f>
        <v>0</v>
      </c>
      <c r="BJ649" s="15" t="s">
        <v>80</v>
      </c>
      <c r="BK649" s="207">
        <f>ROUND(I649*H649,2)</f>
        <v>0</v>
      </c>
      <c r="BL649" s="15" t="s">
        <v>217</v>
      </c>
      <c r="BM649" s="206" t="s">
        <v>2199</v>
      </c>
    </row>
    <row r="650" s="2" customFormat="1" ht="24.15" customHeight="1">
      <c r="A650" s="36"/>
      <c r="B650" s="37"/>
      <c r="C650" s="195" t="s">
        <v>2200</v>
      </c>
      <c r="D650" s="195" t="s">
        <v>152</v>
      </c>
      <c r="E650" s="196" t="s">
        <v>2201</v>
      </c>
      <c r="F650" s="197" t="s">
        <v>2202</v>
      </c>
      <c r="G650" s="198" t="s">
        <v>166</v>
      </c>
      <c r="H650" s="199">
        <v>2</v>
      </c>
      <c r="I650" s="200"/>
      <c r="J650" s="201">
        <f>ROUND(I650*H650,2)</f>
        <v>0</v>
      </c>
      <c r="K650" s="197" t="s">
        <v>156</v>
      </c>
      <c r="L650" s="42"/>
      <c r="M650" s="202" t="s">
        <v>19</v>
      </c>
      <c r="N650" s="203" t="s">
        <v>46</v>
      </c>
      <c r="O650" s="82"/>
      <c r="P650" s="204">
        <f>O650*H650</f>
        <v>0</v>
      </c>
      <c r="Q650" s="204">
        <v>0.00048000000000000001</v>
      </c>
      <c r="R650" s="204">
        <f>Q650*H650</f>
        <v>0.00096000000000000002</v>
      </c>
      <c r="S650" s="204">
        <v>0</v>
      </c>
      <c r="T650" s="20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6" t="s">
        <v>217</v>
      </c>
      <c r="AT650" s="206" t="s">
        <v>152</v>
      </c>
      <c r="AU650" s="206" t="s">
        <v>158</v>
      </c>
      <c r="AY650" s="15" t="s">
        <v>150</v>
      </c>
      <c r="BE650" s="207">
        <f>IF(N650="základní",J650,0)</f>
        <v>0</v>
      </c>
      <c r="BF650" s="207">
        <f>IF(N650="snížená",J650,0)</f>
        <v>0</v>
      </c>
      <c r="BG650" s="207">
        <f>IF(N650="zákl. přenesená",J650,0)</f>
        <v>0</v>
      </c>
      <c r="BH650" s="207">
        <f>IF(N650="sníž. přenesená",J650,0)</f>
        <v>0</v>
      </c>
      <c r="BI650" s="207">
        <f>IF(N650="nulová",J650,0)</f>
        <v>0</v>
      </c>
      <c r="BJ650" s="15" t="s">
        <v>80</v>
      </c>
      <c r="BK650" s="207">
        <f>ROUND(I650*H650,2)</f>
        <v>0</v>
      </c>
      <c r="BL650" s="15" t="s">
        <v>217</v>
      </c>
      <c r="BM650" s="206" t="s">
        <v>2203</v>
      </c>
    </row>
    <row r="651" s="2" customFormat="1" ht="24.15" customHeight="1">
      <c r="A651" s="36"/>
      <c r="B651" s="37"/>
      <c r="C651" s="195" t="s">
        <v>2204</v>
      </c>
      <c r="D651" s="195" t="s">
        <v>152</v>
      </c>
      <c r="E651" s="196" t="s">
        <v>2205</v>
      </c>
      <c r="F651" s="197" t="s">
        <v>2206</v>
      </c>
      <c r="G651" s="198" t="s">
        <v>170</v>
      </c>
      <c r="H651" s="199">
        <v>10</v>
      </c>
      <c r="I651" s="200"/>
      <c r="J651" s="201">
        <f>ROUND(I651*H651,2)</f>
        <v>0</v>
      </c>
      <c r="K651" s="197" t="s">
        <v>156</v>
      </c>
      <c r="L651" s="42"/>
      <c r="M651" s="202" t="s">
        <v>19</v>
      </c>
      <c r="N651" s="203" t="s">
        <v>46</v>
      </c>
      <c r="O651" s="82"/>
      <c r="P651" s="204">
        <f>O651*H651</f>
        <v>0</v>
      </c>
      <c r="Q651" s="204">
        <v>0.0065199999999999998</v>
      </c>
      <c r="R651" s="204">
        <f>Q651*H651</f>
        <v>0.065199999999999994</v>
      </c>
      <c r="S651" s="204">
        <v>0</v>
      </c>
      <c r="T651" s="20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206" t="s">
        <v>217</v>
      </c>
      <c r="AT651" s="206" t="s">
        <v>152</v>
      </c>
      <c r="AU651" s="206" t="s">
        <v>158</v>
      </c>
      <c r="AY651" s="15" t="s">
        <v>150</v>
      </c>
      <c r="BE651" s="207">
        <f>IF(N651="základní",J651,0)</f>
        <v>0</v>
      </c>
      <c r="BF651" s="207">
        <f>IF(N651="snížená",J651,0)</f>
        <v>0</v>
      </c>
      <c r="BG651" s="207">
        <f>IF(N651="zákl. přenesená",J651,0)</f>
        <v>0</v>
      </c>
      <c r="BH651" s="207">
        <f>IF(N651="sníž. přenesená",J651,0)</f>
        <v>0</v>
      </c>
      <c r="BI651" s="207">
        <f>IF(N651="nulová",J651,0)</f>
        <v>0</v>
      </c>
      <c r="BJ651" s="15" t="s">
        <v>80</v>
      </c>
      <c r="BK651" s="207">
        <f>ROUND(I651*H651,2)</f>
        <v>0</v>
      </c>
      <c r="BL651" s="15" t="s">
        <v>217</v>
      </c>
      <c r="BM651" s="206" t="s">
        <v>2207</v>
      </c>
    </row>
    <row r="652" s="2" customFormat="1" ht="24.15" customHeight="1">
      <c r="A652" s="36"/>
      <c r="B652" s="37"/>
      <c r="C652" s="195" t="s">
        <v>2208</v>
      </c>
      <c r="D652" s="195" t="s">
        <v>152</v>
      </c>
      <c r="E652" s="196" t="s">
        <v>2209</v>
      </c>
      <c r="F652" s="197" t="s">
        <v>2210</v>
      </c>
      <c r="G652" s="198" t="s">
        <v>170</v>
      </c>
      <c r="H652" s="199">
        <v>27</v>
      </c>
      <c r="I652" s="200"/>
      <c r="J652" s="201">
        <f>ROUND(I652*H652,2)</f>
        <v>0</v>
      </c>
      <c r="K652" s="197" t="s">
        <v>156</v>
      </c>
      <c r="L652" s="42"/>
      <c r="M652" s="202" t="s">
        <v>19</v>
      </c>
      <c r="N652" s="203" t="s">
        <v>46</v>
      </c>
      <c r="O652" s="82"/>
      <c r="P652" s="204">
        <f>O652*H652</f>
        <v>0</v>
      </c>
      <c r="Q652" s="204">
        <v>0.0022300000000000002</v>
      </c>
      <c r="R652" s="204">
        <f>Q652*H652</f>
        <v>0.060210000000000007</v>
      </c>
      <c r="S652" s="204">
        <v>0</v>
      </c>
      <c r="T652" s="20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217</v>
      </c>
      <c r="AT652" s="206" t="s">
        <v>152</v>
      </c>
      <c r="AU652" s="206" t="s">
        <v>158</v>
      </c>
      <c r="AY652" s="15" t="s">
        <v>150</v>
      </c>
      <c r="BE652" s="207">
        <f>IF(N652="základní",J652,0)</f>
        <v>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5" t="s">
        <v>80</v>
      </c>
      <c r="BK652" s="207">
        <f>ROUND(I652*H652,2)</f>
        <v>0</v>
      </c>
      <c r="BL652" s="15" t="s">
        <v>217</v>
      </c>
      <c r="BM652" s="206" t="s">
        <v>2211</v>
      </c>
    </row>
    <row r="653" s="2" customFormat="1" ht="24.15" customHeight="1">
      <c r="A653" s="36"/>
      <c r="B653" s="37"/>
      <c r="C653" s="195" t="s">
        <v>2212</v>
      </c>
      <c r="D653" s="195" t="s">
        <v>152</v>
      </c>
      <c r="E653" s="196" t="s">
        <v>2213</v>
      </c>
      <c r="F653" s="197" t="s">
        <v>2214</v>
      </c>
      <c r="G653" s="198" t="s">
        <v>232</v>
      </c>
      <c r="H653" s="199">
        <v>1.581</v>
      </c>
      <c r="I653" s="200"/>
      <c r="J653" s="201">
        <f>ROUND(I653*H653,2)</f>
        <v>0</v>
      </c>
      <c r="K653" s="197" t="s">
        <v>156</v>
      </c>
      <c r="L653" s="42"/>
      <c r="M653" s="202" t="s">
        <v>19</v>
      </c>
      <c r="N653" s="203" t="s">
        <v>46</v>
      </c>
      <c r="O653" s="82"/>
      <c r="P653" s="204">
        <f>O653*H653</f>
        <v>0</v>
      </c>
      <c r="Q653" s="204">
        <v>0</v>
      </c>
      <c r="R653" s="204">
        <f>Q653*H653</f>
        <v>0</v>
      </c>
      <c r="S653" s="204">
        <v>0</v>
      </c>
      <c r="T653" s="205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6" t="s">
        <v>217</v>
      </c>
      <c r="AT653" s="206" t="s">
        <v>152</v>
      </c>
      <c r="AU653" s="206" t="s">
        <v>158</v>
      </c>
      <c r="AY653" s="15" t="s">
        <v>150</v>
      </c>
      <c r="BE653" s="207">
        <f>IF(N653="základní",J653,0)</f>
        <v>0</v>
      </c>
      <c r="BF653" s="207">
        <f>IF(N653="snížená",J653,0)</f>
        <v>0</v>
      </c>
      <c r="BG653" s="207">
        <f>IF(N653="zákl. přenesená",J653,0)</f>
        <v>0</v>
      </c>
      <c r="BH653" s="207">
        <f>IF(N653="sníž. přenesená",J653,0)</f>
        <v>0</v>
      </c>
      <c r="BI653" s="207">
        <f>IF(N653="nulová",J653,0)</f>
        <v>0</v>
      </c>
      <c r="BJ653" s="15" t="s">
        <v>80</v>
      </c>
      <c r="BK653" s="207">
        <f>ROUND(I653*H653,2)</f>
        <v>0</v>
      </c>
      <c r="BL653" s="15" t="s">
        <v>217</v>
      </c>
      <c r="BM653" s="206" t="s">
        <v>2215</v>
      </c>
    </row>
    <row r="654" s="2" customFormat="1" ht="24.15" customHeight="1">
      <c r="A654" s="36"/>
      <c r="B654" s="37"/>
      <c r="C654" s="195" t="s">
        <v>2216</v>
      </c>
      <c r="D654" s="195" t="s">
        <v>152</v>
      </c>
      <c r="E654" s="196" t="s">
        <v>2217</v>
      </c>
      <c r="F654" s="197" t="s">
        <v>2218</v>
      </c>
      <c r="G654" s="198" t="s">
        <v>232</v>
      </c>
      <c r="H654" s="199">
        <v>1.581</v>
      </c>
      <c r="I654" s="200"/>
      <c r="J654" s="201">
        <f>ROUND(I654*H654,2)</f>
        <v>0</v>
      </c>
      <c r="K654" s="197" t="s">
        <v>156</v>
      </c>
      <c r="L654" s="42"/>
      <c r="M654" s="202" t="s">
        <v>19</v>
      </c>
      <c r="N654" s="203" t="s">
        <v>46</v>
      </c>
      <c r="O654" s="82"/>
      <c r="P654" s="204">
        <f>O654*H654</f>
        <v>0</v>
      </c>
      <c r="Q654" s="204">
        <v>0</v>
      </c>
      <c r="R654" s="204">
        <f>Q654*H654</f>
        <v>0</v>
      </c>
      <c r="S654" s="204">
        <v>0</v>
      </c>
      <c r="T654" s="20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06" t="s">
        <v>217</v>
      </c>
      <c r="AT654" s="206" t="s">
        <v>152</v>
      </c>
      <c r="AU654" s="206" t="s">
        <v>158</v>
      </c>
      <c r="AY654" s="15" t="s">
        <v>150</v>
      </c>
      <c r="BE654" s="207">
        <f>IF(N654="základní",J654,0)</f>
        <v>0</v>
      </c>
      <c r="BF654" s="207">
        <f>IF(N654="snížená",J654,0)</f>
        <v>0</v>
      </c>
      <c r="BG654" s="207">
        <f>IF(N654="zákl. přenesená",J654,0)</f>
        <v>0</v>
      </c>
      <c r="BH654" s="207">
        <f>IF(N654="sníž. přenesená",J654,0)</f>
        <v>0</v>
      </c>
      <c r="BI654" s="207">
        <f>IF(N654="nulová",J654,0)</f>
        <v>0</v>
      </c>
      <c r="BJ654" s="15" t="s">
        <v>80</v>
      </c>
      <c r="BK654" s="207">
        <f>ROUND(I654*H654,2)</f>
        <v>0</v>
      </c>
      <c r="BL654" s="15" t="s">
        <v>217</v>
      </c>
      <c r="BM654" s="206" t="s">
        <v>2219</v>
      </c>
    </row>
    <row r="655" s="12" customFormat="1" ht="22.8" customHeight="1">
      <c r="A655" s="12"/>
      <c r="B655" s="179"/>
      <c r="C655" s="180"/>
      <c r="D655" s="181" t="s">
        <v>74</v>
      </c>
      <c r="E655" s="193" t="s">
        <v>2220</v>
      </c>
      <c r="F655" s="193" t="s">
        <v>2221</v>
      </c>
      <c r="G655" s="180"/>
      <c r="H655" s="180"/>
      <c r="I655" s="183"/>
      <c r="J655" s="194">
        <f>BK655</f>
        <v>0</v>
      </c>
      <c r="K655" s="180"/>
      <c r="L655" s="185"/>
      <c r="M655" s="186"/>
      <c r="N655" s="187"/>
      <c r="O655" s="187"/>
      <c r="P655" s="188">
        <f>SUM(P656:P675)</f>
        <v>0</v>
      </c>
      <c r="Q655" s="187"/>
      <c r="R655" s="188">
        <f>SUM(R656:R675)</f>
        <v>12.584411000000001</v>
      </c>
      <c r="S655" s="187"/>
      <c r="T655" s="189">
        <f>SUM(T656:T675)</f>
        <v>15.7059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190" t="s">
        <v>158</v>
      </c>
      <c r="AT655" s="191" t="s">
        <v>74</v>
      </c>
      <c r="AU655" s="191" t="s">
        <v>80</v>
      </c>
      <c r="AY655" s="190" t="s">
        <v>150</v>
      </c>
      <c r="BK655" s="192">
        <f>SUM(BK656:BK675)</f>
        <v>0</v>
      </c>
    </row>
    <row r="656" s="2" customFormat="1" ht="14.4" customHeight="1">
      <c r="A656" s="36"/>
      <c r="B656" s="37"/>
      <c r="C656" s="195" t="s">
        <v>2222</v>
      </c>
      <c r="D656" s="195" t="s">
        <v>152</v>
      </c>
      <c r="E656" s="196" t="s">
        <v>2223</v>
      </c>
      <c r="F656" s="197" t="s">
        <v>2224</v>
      </c>
      <c r="G656" s="198" t="s">
        <v>155</v>
      </c>
      <c r="H656" s="199">
        <v>4</v>
      </c>
      <c r="I656" s="200"/>
      <c r="J656" s="201">
        <f>ROUND(I656*H656,2)</f>
        <v>0</v>
      </c>
      <c r="K656" s="197" t="s">
        <v>156</v>
      </c>
      <c r="L656" s="42"/>
      <c r="M656" s="202" t="s">
        <v>19</v>
      </c>
      <c r="N656" s="203" t="s">
        <v>46</v>
      </c>
      <c r="O656" s="82"/>
      <c r="P656" s="204">
        <f>O656*H656</f>
        <v>0</v>
      </c>
      <c r="Q656" s="204">
        <v>0</v>
      </c>
      <c r="R656" s="204">
        <f>Q656*H656</f>
        <v>0</v>
      </c>
      <c r="S656" s="204">
        <v>0.045080000000000002</v>
      </c>
      <c r="T656" s="205">
        <f>S656*H656</f>
        <v>0.18032000000000001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6" t="s">
        <v>217</v>
      </c>
      <c r="AT656" s="206" t="s">
        <v>152</v>
      </c>
      <c r="AU656" s="206" t="s">
        <v>158</v>
      </c>
      <c r="AY656" s="15" t="s">
        <v>150</v>
      </c>
      <c r="BE656" s="207">
        <f>IF(N656="základní",J656,0)</f>
        <v>0</v>
      </c>
      <c r="BF656" s="207">
        <f>IF(N656="snížená",J656,0)</f>
        <v>0</v>
      </c>
      <c r="BG656" s="207">
        <f>IF(N656="zákl. přenesená",J656,0)</f>
        <v>0</v>
      </c>
      <c r="BH656" s="207">
        <f>IF(N656="sníž. přenesená",J656,0)</f>
        <v>0</v>
      </c>
      <c r="BI656" s="207">
        <f>IF(N656="nulová",J656,0)</f>
        <v>0</v>
      </c>
      <c r="BJ656" s="15" t="s">
        <v>80</v>
      </c>
      <c r="BK656" s="207">
        <f>ROUND(I656*H656,2)</f>
        <v>0</v>
      </c>
      <c r="BL656" s="15" t="s">
        <v>217</v>
      </c>
      <c r="BM656" s="206" t="s">
        <v>2225</v>
      </c>
    </row>
    <row r="657" s="2" customFormat="1" ht="14.4" customHeight="1">
      <c r="A657" s="36"/>
      <c r="B657" s="37"/>
      <c r="C657" s="195" t="s">
        <v>2226</v>
      </c>
      <c r="D657" s="195" t="s">
        <v>152</v>
      </c>
      <c r="E657" s="196" t="s">
        <v>2227</v>
      </c>
      <c r="F657" s="197" t="s">
        <v>2228</v>
      </c>
      <c r="G657" s="198" t="s">
        <v>155</v>
      </c>
      <c r="H657" s="199">
        <v>3</v>
      </c>
      <c r="I657" s="200"/>
      <c r="J657" s="201">
        <f>ROUND(I657*H657,2)</f>
        <v>0</v>
      </c>
      <c r="K657" s="197" t="s">
        <v>156</v>
      </c>
      <c r="L657" s="42"/>
      <c r="M657" s="202" t="s">
        <v>19</v>
      </c>
      <c r="N657" s="203" t="s">
        <v>46</v>
      </c>
      <c r="O657" s="82"/>
      <c r="P657" s="204">
        <f>O657*H657</f>
        <v>0</v>
      </c>
      <c r="Q657" s="204">
        <v>0.046440000000000002</v>
      </c>
      <c r="R657" s="204">
        <f>Q657*H657</f>
        <v>0.13932</v>
      </c>
      <c r="S657" s="204">
        <v>0</v>
      </c>
      <c r="T657" s="205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206" t="s">
        <v>217</v>
      </c>
      <c r="AT657" s="206" t="s">
        <v>152</v>
      </c>
      <c r="AU657" s="206" t="s">
        <v>158</v>
      </c>
      <c r="AY657" s="15" t="s">
        <v>150</v>
      </c>
      <c r="BE657" s="207">
        <f>IF(N657="základní",J657,0)</f>
        <v>0</v>
      </c>
      <c r="BF657" s="207">
        <f>IF(N657="snížená",J657,0)</f>
        <v>0</v>
      </c>
      <c r="BG657" s="207">
        <f>IF(N657="zákl. přenesená",J657,0)</f>
        <v>0</v>
      </c>
      <c r="BH657" s="207">
        <f>IF(N657="sníž. přenesená",J657,0)</f>
        <v>0</v>
      </c>
      <c r="BI657" s="207">
        <f>IF(N657="nulová",J657,0)</f>
        <v>0</v>
      </c>
      <c r="BJ657" s="15" t="s">
        <v>80</v>
      </c>
      <c r="BK657" s="207">
        <f>ROUND(I657*H657,2)</f>
        <v>0</v>
      </c>
      <c r="BL657" s="15" t="s">
        <v>217</v>
      </c>
      <c r="BM657" s="206" t="s">
        <v>2229</v>
      </c>
    </row>
    <row r="658" s="2" customFormat="1" ht="24.15" customHeight="1">
      <c r="A658" s="36"/>
      <c r="B658" s="37"/>
      <c r="C658" s="195" t="s">
        <v>2230</v>
      </c>
      <c r="D658" s="195" t="s">
        <v>152</v>
      </c>
      <c r="E658" s="196" t="s">
        <v>2231</v>
      </c>
      <c r="F658" s="197" t="s">
        <v>2232</v>
      </c>
      <c r="G658" s="198" t="s">
        <v>170</v>
      </c>
      <c r="H658" s="199">
        <v>1.6000000000000001</v>
      </c>
      <c r="I658" s="200"/>
      <c r="J658" s="201">
        <f>ROUND(I658*H658,2)</f>
        <v>0</v>
      </c>
      <c r="K658" s="197" t="s">
        <v>156</v>
      </c>
      <c r="L658" s="42"/>
      <c r="M658" s="202" t="s">
        <v>19</v>
      </c>
      <c r="N658" s="203" t="s">
        <v>46</v>
      </c>
      <c r="O658" s="82"/>
      <c r="P658" s="204">
        <f>O658*H658</f>
        <v>0</v>
      </c>
      <c r="Q658" s="204">
        <v>0.014319999999999999</v>
      </c>
      <c r="R658" s="204">
        <f>Q658*H658</f>
        <v>0.022912000000000002</v>
      </c>
      <c r="S658" s="204">
        <v>0</v>
      </c>
      <c r="T658" s="20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6" t="s">
        <v>217</v>
      </c>
      <c r="AT658" s="206" t="s">
        <v>152</v>
      </c>
      <c r="AU658" s="206" t="s">
        <v>158</v>
      </c>
      <c r="AY658" s="15" t="s">
        <v>150</v>
      </c>
      <c r="BE658" s="207">
        <f>IF(N658="základní",J658,0)</f>
        <v>0</v>
      </c>
      <c r="BF658" s="207">
        <f>IF(N658="snížená",J658,0)</f>
        <v>0</v>
      </c>
      <c r="BG658" s="207">
        <f>IF(N658="zákl. přenesená",J658,0)</f>
        <v>0</v>
      </c>
      <c r="BH658" s="207">
        <f>IF(N658="sníž. přenesená",J658,0)</f>
        <v>0</v>
      </c>
      <c r="BI658" s="207">
        <f>IF(N658="nulová",J658,0)</f>
        <v>0</v>
      </c>
      <c r="BJ658" s="15" t="s">
        <v>80</v>
      </c>
      <c r="BK658" s="207">
        <f>ROUND(I658*H658,2)</f>
        <v>0</v>
      </c>
      <c r="BL658" s="15" t="s">
        <v>217</v>
      </c>
      <c r="BM658" s="206" t="s">
        <v>2233</v>
      </c>
    </row>
    <row r="659" s="2" customFormat="1" ht="24.15" customHeight="1">
      <c r="A659" s="36"/>
      <c r="B659" s="37"/>
      <c r="C659" s="195" t="s">
        <v>2234</v>
      </c>
      <c r="D659" s="195" t="s">
        <v>152</v>
      </c>
      <c r="E659" s="196" t="s">
        <v>2235</v>
      </c>
      <c r="F659" s="197" t="s">
        <v>2236</v>
      </c>
      <c r="G659" s="198" t="s">
        <v>170</v>
      </c>
      <c r="H659" s="199">
        <v>2.5</v>
      </c>
      <c r="I659" s="200"/>
      <c r="J659" s="201">
        <f>ROUND(I659*H659,2)</f>
        <v>0</v>
      </c>
      <c r="K659" s="197" t="s">
        <v>156</v>
      </c>
      <c r="L659" s="42"/>
      <c r="M659" s="202" t="s">
        <v>19</v>
      </c>
      <c r="N659" s="203" t="s">
        <v>46</v>
      </c>
      <c r="O659" s="82"/>
      <c r="P659" s="204">
        <f>O659*H659</f>
        <v>0</v>
      </c>
      <c r="Q659" s="204">
        <v>0.023029999999999998</v>
      </c>
      <c r="R659" s="204">
        <f>Q659*H659</f>
        <v>0.057574999999999994</v>
      </c>
      <c r="S659" s="204">
        <v>0</v>
      </c>
      <c r="T659" s="205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206" t="s">
        <v>217</v>
      </c>
      <c r="AT659" s="206" t="s">
        <v>152</v>
      </c>
      <c r="AU659" s="206" t="s">
        <v>158</v>
      </c>
      <c r="AY659" s="15" t="s">
        <v>150</v>
      </c>
      <c r="BE659" s="207">
        <f>IF(N659="základní",J659,0)</f>
        <v>0</v>
      </c>
      <c r="BF659" s="207">
        <f>IF(N659="snížená",J659,0)</f>
        <v>0</v>
      </c>
      <c r="BG659" s="207">
        <f>IF(N659="zákl. přenesená",J659,0)</f>
        <v>0</v>
      </c>
      <c r="BH659" s="207">
        <f>IF(N659="sníž. přenesená",J659,0)</f>
        <v>0</v>
      </c>
      <c r="BI659" s="207">
        <f>IF(N659="nulová",J659,0)</f>
        <v>0</v>
      </c>
      <c r="BJ659" s="15" t="s">
        <v>80</v>
      </c>
      <c r="BK659" s="207">
        <f>ROUND(I659*H659,2)</f>
        <v>0</v>
      </c>
      <c r="BL659" s="15" t="s">
        <v>217</v>
      </c>
      <c r="BM659" s="206" t="s">
        <v>2237</v>
      </c>
    </row>
    <row r="660" s="2" customFormat="1" ht="14.4" customHeight="1">
      <c r="A660" s="36"/>
      <c r="B660" s="37"/>
      <c r="C660" s="195" t="s">
        <v>2238</v>
      </c>
      <c r="D660" s="195" t="s">
        <v>152</v>
      </c>
      <c r="E660" s="196" t="s">
        <v>2239</v>
      </c>
      <c r="F660" s="197" t="s">
        <v>2240</v>
      </c>
      <c r="G660" s="198" t="s">
        <v>155</v>
      </c>
      <c r="H660" s="199">
        <v>761</v>
      </c>
      <c r="I660" s="200"/>
      <c r="J660" s="201">
        <f>ROUND(I660*H660,2)</f>
        <v>0</v>
      </c>
      <c r="K660" s="197" t="s">
        <v>156</v>
      </c>
      <c r="L660" s="42"/>
      <c r="M660" s="202" t="s">
        <v>19</v>
      </c>
      <c r="N660" s="203" t="s">
        <v>46</v>
      </c>
      <c r="O660" s="82"/>
      <c r="P660" s="204">
        <f>O660*H660</f>
        <v>0</v>
      </c>
      <c r="Q660" s="204">
        <v>0</v>
      </c>
      <c r="R660" s="204">
        <f>Q660*H660</f>
        <v>0</v>
      </c>
      <c r="S660" s="204">
        <v>0.017780000000000001</v>
      </c>
      <c r="T660" s="205">
        <f>S660*H660</f>
        <v>13.530580000000001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206" t="s">
        <v>217</v>
      </c>
      <c r="AT660" s="206" t="s">
        <v>152</v>
      </c>
      <c r="AU660" s="206" t="s">
        <v>158</v>
      </c>
      <c r="AY660" s="15" t="s">
        <v>150</v>
      </c>
      <c r="BE660" s="207">
        <f>IF(N660="základní",J660,0)</f>
        <v>0</v>
      </c>
      <c r="BF660" s="207">
        <f>IF(N660="snížená",J660,0)</f>
        <v>0</v>
      </c>
      <c r="BG660" s="207">
        <f>IF(N660="zákl. přenesená",J660,0)</f>
        <v>0</v>
      </c>
      <c r="BH660" s="207">
        <f>IF(N660="sníž. přenesená",J660,0)</f>
        <v>0</v>
      </c>
      <c r="BI660" s="207">
        <f>IF(N660="nulová",J660,0)</f>
        <v>0</v>
      </c>
      <c r="BJ660" s="15" t="s">
        <v>80</v>
      </c>
      <c r="BK660" s="207">
        <f>ROUND(I660*H660,2)</f>
        <v>0</v>
      </c>
      <c r="BL660" s="15" t="s">
        <v>217</v>
      </c>
      <c r="BM660" s="206" t="s">
        <v>2241</v>
      </c>
    </row>
    <row r="661" s="2" customFormat="1" ht="14.4" customHeight="1">
      <c r="A661" s="36"/>
      <c r="B661" s="37"/>
      <c r="C661" s="195" t="s">
        <v>2242</v>
      </c>
      <c r="D661" s="195" t="s">
        <v>152</v>
      </c>
      <c r="E661" s="196" t="s">
        <v>2243</v>
      </c>
      <c r="F661" s="197" t="s">
        <v>2244</v>
      </c>
      <c r="G661" s="198" t="s">
        <v>155</v>
      </c>
      <c r="H661" s="199">
        <v>761</v>
      </c>
      <c r="I661" s="200"/>
      <c r="J661" s="201">
        <f>ROUND(I661*H661,2)</f>
        <v>0</v>
      </c>
      <c r="K661" s="197" t="s">
        <v>156</v>
      </c>
      <c r="L661" s="42"/>
      <c r="M661" s="202" t="s">
        <v>19</v>
      </c>
      <c r="N661" s="203" t="s">
        <v>46</v>
      </c>
      <c r="O661" s="82"/>
      <c r="P661" s="204">
        <f>O661*H661</f>
        <v>0</v>
      </c>
      <c r="Q661" s="204">
        <v>0.0135</v>
      </c>
      <c r="R661" s="204">
        <f>Q661*H661</f>
        <v>10.2735</v>
      </c>
      <c r="S661" s="204">
        <v>0</v>
      </c>
      <c r="T661" s="205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206" t="s">
        <v>217</v>
      </c>
      <c r="AT661" s="206" t="s">
        <v>152</v>
      </c>
      <c r="AU661" s="206" t="s">
        <v>158</v>
      </c>
      <c r="AY661" s="15" t="s">
        <v>150</v>
      </c>
      <c r="BE661" s="207">
        <f>IF(N661="základní",J661,0)</f>
        <v>0</v>
      </c>
      <c r="BF661" s="207">
        <f>IF(N661="snížená",J661,0)</f>
        <v>0</v>
      </c>
      <c r="BG661" s="207">
        <f>IF(N661="zákl. přenesená",J661,0)</f>
        <v>0</v>
      </c>
      <c r="BH661" s="207">
        <f>IF(N661="sníž. přenesená",J661,0)</f>
        <v>0</v>
      </c>
      <c r="BI661" s="207">
        <f>IF(N661="nulová",J661,0)</f>
        <v>0</v>
      </c>
      <c r="BJ661" s="15" t="s">
        <v>80</v>
      </c>
      <c r="BK661" s="207">
        <f>ROUND(I661*H661,2)</f>
        <v>0</v>
      </c>
      <c r="BL661" s="15" t="s">
        <v>217</v>
      </c>
      <c r="BM661" s="206" t="s">
        <v>2245</v>
      </c>
    </row>
    <row r="662" s="2" customFormat="1" ht="14.4" customHeight="1">
      <c r="A662" s="36"/>
      <c r="B662" s="37"/>
      <c r="C662" s="195" t="s">
        <v>2246</v>
      </c>
      <c r="D662" s="195" t="s">
        <v>152</v>
      </c>
      <c r="E662" s="196" t="s">
        <v>2247</v>
      </c>
      <c r="F662" s="197" t="s">
        <v>2248</v>
      </c>
      <c r="G662" s="198" t="s">
        <v>170</v>
      </c>
      <c r="H662" s="199">
        <v>127</v>
      </c>
      <c r="I662" s="200"/>
      <c r="J662" s="201">
        <f>ROUND(I662*H662,2)</f>
        <v>0</v>
      </c>
      <c r="K662" s="197" t="s">
        <v>156</v>
      </c>
      <c r="L662" s="42"/>
      <c r="M662" s="202" t="s">
        <v>19</v>
      </c>
      <c r="N662" s="203" t="s">
        <v>46</v>
      </c>
      <c r="O662" s="82"/>
      <c r="P662" s="204">
        <f>O662*H662</f>
        <v>0</v>
      </c>
      <c r="Q662" s="204">
        <v>0.0080199999999999994</v>
      </c>
      <c r="R662" s="204">
        <f>Q662*H662</f>
        <v>1.01854</v>
      </c>
      <c r="S662" s="204">
        <v>0</v>
      </c>
      <c r="T662" s="20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6" t="s">
        <v>217</v>
      </c>
      <c r="AT662" s="206" t="s">
        <v>152</v>
      </c>
      <c r="AU662" s="206" t="s">
        <v>158</v>
      </c>
      <c r="AY662" s="15" t="s">
        <v>150</v>
      </c>
      <c r="BE662" s="207">
        <f>IF(N662="základní",J662,0)</f>
        <v>0</v>
      </c>
      <c r="BF662" s="207">
        <f>IF(N662="snížená",J662,0)</f>
        <v>0</v>
      </c>
      <c r="BG662" s="207">
        <f>IF(N662="zákl. přenesená",J662,0)</f>
        <v>0</v>
      </c>
      <c r="BH662" s="207">
        <f>IF(N662="sníž. přenesená",J662,0)</f>
        <v>0</v>
      </c>
      <c r="BI662" s="207">
        <f>IF(N662="nulová",J662,0)</f>
        <v>0</v>
      </c>
      <c r="BJ662" s="15" t="s">
        <v>80</v>
      </c>
      <c r="BK662" s="207">
        <f>ROUND(I662*H662,2)</f>
        <v>0</v>
      </c>
      <c r="BL662" s="15" t="s">
        <v>217</v>
      </c>
      <c r="BM662" s="206" t="s">
        <v>2249</v>
      </c>
    </row>
    <row r="663" s="2" customFormat="1" ht="14.4" customHeight="1">
      <c r="A663" s="36"/>
      <c r="B663" s="37"/>
      <c r="C663" s="195" t="s">
        <v>2250</v>
      </c>
      <c r="D663" s="195" t="s">
        <v>152</v>
      </c>
      <c r="E663" s="196" t="s">
        <v>2251</v>
      </c>
      <c r="F663" s="197" t="s">
        <v>2252</v>
      </c>
      <c r="G663" s="198" t="s">
        <v>170</v>
      </c>
      <c r="H663" s="199">
        <v>79.950000000000003</v>
      </c>
      <c r="I663" s="200"/>
      <c r="J663" s="201">
        <f>ROUND(I663*H663,2)</f>
        <v>0</v>
      </c>
      <c r="K663" s="197" t="s">
        <v>156</v>
      </c>
      <c r="L663" s="42"/>
      <c r="M663" s="202" t="s">
        <v>19</v>
      </c>
      <c r="N663" s="203" t="s">
        <v>46</v>
      </c>
      <c r="O663" s="82"/>
      <c r="P663" s="204">
        <f>O663*H663</f>
        <v>0</v>
      </c>
      <c r="Q663" s="204">
        <v>0.0080199999999999994</v>
      </c>
      <c r="R663" s="204">
        <f>Q663*H663</f>
        <v>0.64119899999999996</v>
      </c>
      <c r="S663" s="204">
        <v>0</v>
      </c>
      <c r="T663" s="205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206" t="s">
        <v>217</v>
      </c>
      <c r="AT663" s="206" t="s">
        <v>152</v>
      </c>
      <c r="AU663" s="206" t="s">
        <v>158</v>
      </c>
      <c r="AY663" s="15" t="s">
        <v>150</v>
      </c>
      <c r="BE663" s="207">
        <f>IF(N663="základní",J663,0)</f>
        <v>0</v>
      </c>
      <c r="BF663" s="207">
        <f>IF(N663="snížená",J663,0)</f>
        <v>0</v>
      </c>
      <c r="BG663" s="207">
        <f>IF(N663="zákl. přenesená",J663,0)</f>
        <v>0</v>
      </c>
      <c r="BH663" s="207">
        <f>IF(N663="sníž. přenesená",J663,0)</f>
        <v>0</v>
      </c>
      <c r="BI663" s="207">
        <f>IF(N663="nulová",J663,0)</f>
        <v>0</v>
      </c>
      <c r="BJ663" s="15" t="s">
        <v>80</v>
      </c>
      <c r="BK663" s="207">
        <f>ROUND(I663*H663,2)</f>
        <v>0</v>
      </c>
      <c r="BL663" s="15" t="s">
        <v>217</v>
      </c>
      <c r="BM663" s="206" t="s">
        <v>2253</v>
      </c>
    </row>
    <row r="664" s="2" customFormat="1" ht="14.4" customHeight="1">
      <c r="A664" s="36"/>
      <c r="B664" s="37"/>
      <c r="C664" s="195" t="s">
        <v>2254</v>
      </c>
      <c r="D664" s="195" t="s">
        <v>152</v>
      </c>
      <c r="E664" s="196" t="s">
        <v>2255</v>
      </c>
      <c r="F664" s="197" t="s">
        <v>2256</v>
      </c>
      <c r="G664" s="198" t="s">
        <v>170</v>
      </c>
      <c r="H664" s="199">
        <v>34.100000000000001</v>
      </c>
      <c r="I664" s="200"/>
      <c r="J664" s="201">
        <f>ROUND(I664*H664,2)</f>
        <v>0</v>
      </c>
      <c r="K664" s="197" t="s">
        <v>156</v>
      </c>
      <c r="L664" s="42"/>
      <c r="M664" s="202" t="s">
        <v>19</v>
      </c>
      <c r="N664" s="203" t="s">
        <v>46</v>
      </c>
      <c r="O664" s="82"/>
      <c r="P664" s="204">
        <f>O664*H664</f>
        <v>0</v>
      </c>
      <c r="Q664" s="204">
        <v>0.0057099999999999998</v>
      </c>
      <c r="R664" s="204">
        <f>Q664*H664</f>
        <v>0.194711</v>
      </c>
      <c r="S664" s="204">
        <v>0</v>
      </c>
      <c r="T664" s="20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6" t="s">
        <v>217</v>
      </c>
      <c r="AT664" s="206" t="s">
        <v>152</v>
      </c>
      <c r="AU664" s="206" t="s">
        <v>158</v>
      </c>
      <c r="AY664" s="15" t="s">
        <v>150</v>
      </c>
      <c r="BE664" s="207">
        <f>IF(N664="základní",J664,0)</f>
        <v>0</v>
      </c>
      <c r="BF664" s="207">
        <f>IF(N664="snížená",J664,0)</f>
        <v>0</v>
      </c>
      <c r="BG664" s="207">
        <f>IF(N664="zákl. přenesená",J664,0)</f>
        <v>0</v>
      </c>
      <c r="BH664" s="207">
        <f>IF(N664="sníž. přenesená",J664,0)</f>
        <v>0</v>
      </c>
      <c r="BI664" s="207">
        <f>IF(N664="nulová",J664,0)</f>
        <v>0</v>
      </c>
      <c r="BJ664" s="15" t="s">
        <v>80</v>
      </c>
      <c r="BK664" s="207">
        <f>ROUND(I664*H664,2)</f>
        <v>0</v>
      </c>
      <c r="BL664" s="15" t="s">
        <v>217</v>
      </c>
      <c r="BM664" s="206" t="s">
        <v>2257</v>
      </c>
    </row>
    <row r="665" s="2" customFormat="1" ht="14.4" customHeight="1">
      <c r="A665" s="36"/>
      <c r="B665" s="37"/>
      <c r="C665" s="195" t="s">
        <v>2258</v>
      </c>
      <c r="D665" s="195" t="s">
        <v>152</v>
      </c>
      <c r="E665" s="196" t="s">
        <v>2259</v>
      </c>
      <c r="F665" s="197" t="s">
        <v>2260</v>
      </c>
      <c r="G665" s="198" t="s">
        <v>170</v>
      </c>
      <c r="H665" s="199">
        <v>74</v>
      </c>
      <c r="I665" s="200"/>
      <c r="J665" s="201">
        <f>ROUND(I665*H665,2)</f>
        <v>0</v>
      </c>
      <c r="K665" s="197" t="s">
        <v>156</v>
      </c>
      <c r="L665" s="42"/>
      <c r="M665" s="202" t="s">
        <v>19</v>
      </c>
      <c r="N665" s="203" t="s">
        <v>46</v>
      </c>
      <c r="O665" s="82"/>
      <c r="P665" s="204">
        <f>O665*H665</f>
        <v>0</v>
      </c>
      <c r="Q665" s="204">
        <v>0</v>
      </c>
      <c r="R665" s="204">
        <f>Q665*H665</f>
        <v>0</v>
      </c>
      <c r="S665" s="204">
        <v>0</v>
      </c>
      <c r="T665" s="20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206" t="s">
        <v>217</v>
      </c>
      <c r="AT665" s="206" t="s">
        <v>152</v>
      </c>
      <c r="AU665" s="206" t="s">
        <v>158</v>
      </c>
      <c r="AY665" s="15" t="s">
        <v>150</v>
      </c>
      <c r="BE665" s="207">
        <f>IF(N665="základní",J665,0)</f>
        <v>0</v>
      </c>
      <c r="BF665" s="207">
        <f>IF(N665="snížená",J665,0)</f>
        <v>0</v>
      </c>
      <c r="BG665" s="207">
        <f>IF(N665="zákl. přenesená",J665,0)</f>
        <v>0</v>
      </c>
      <c r="BH665" s="207">
        <f>IF(N665="sníž. přenesená",J665,0)</f>
        <v>0</v>
      </c>
      <c r="BI665" s="207">
        <f>IF(N665="nulová",J665,0)</f>
        <v>0</v>
      </c>
      <c r="BJ665" s="15" t="s">
        <v>80</v>
      </c>
      <c r="BK665" s="207">
        <f>ROUND(I665*H665,2)</f>
        <v>0</v>
      </c>
      <c r="BL665" s="15" t="s">
        <v>217</v>
      </c>
      <c r="BM665" s="206" t="s">
        <v>2261</v>
      </c>
    </row>
    <row r="666" s="2" customFormat="1" ht="14.4" customHeight="1">
      <c r="A666" s="36"/>
      <c r="B666" s="37"/>
      <c r="C666" s="195" t="s">
        <v>2262</v>
      </c>
      <c r="D666" s="195" t="s">
        <v>152</v>
      </c>
      <c r="E666" s="196" t="s">
        <v>2263</v>
      </c>
      <c r="F666" s="197" t="s">
        <v>2264</v>
      </c>
      <c r="G666" s="198" t="s">
        <v>155</v>
      </c>
      <c r="H666" s="199">
        <v>740</v>
      </c>
      <c r="I666" s="200"/>
      <c r="J666" s="201">
        <f>ROUND(I666*H666,2)</f>
        <v>0</v>
      </c>
      <c r="K666" s="197" t="s">
        <v>156</v>
      </c>
      <c r="L666" s="42"/>
      <c r="M666" s="202" t="s">
        <v>19</v>
      </c>
      <c r="N666" s="203" t="s">
        <v>46</v>
      </c>
      <c r="O666" s="82"/>
      <c r="P666" s="204">
        <f>O666*H666</f>
        <v>0</v>
      </c>
      <c r="Q666" s="204">
        <v>0</v>
      </c>
      <c r="R666" s="204">
        <f>Q666*H666</f>
        <v>0</v>
      </c>
      <c r="S666" s="204">
        <v>0</v>
      </c>
      <c r="T666" s="20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206" t="s">
        <v>217</v>
      </c>
      <c r="AT666" s="206" t="s">
        <v>152</v>
      </c>
      <c r="AU666" s="206" t="s">
        <v>158</v>
      </c>
      <c r="AY666" s="15" t="s">
        <v>150</v>
      </c>
      <c r="BE666" s="207">
        <f>IF(N666="základní",J666,0)</f>
        <v>0</v>
      </c>
      <c r="BF666" s="207">
        <f>IF(N666="snížená",J666,0)</f>
        <v>0</v>
      </c>
      <c r="BG666" s="207">
        <f>IF(N666="zákl. přenesená",J666,0)</f>
        <v>0</v>
      </c>
      <c r="BH666" s="207">
        <f>IF(N666="sníž. přenesená",J666,0)</f>
        <v>0</v>
      </c>
      <c r="BI666" s="207">
        <f>IF(N666="nulová",J666,0)</f>
        <v>0</v>
      </c>
      <c r="BJ666" s="15" t="s">
        <v>80</v>
      </c>
      <c r="BK666" s="207">
        <f>ROUND(I666*H666,2)</f>
        <v>0</v>
      </c>
      <c r="BL666" s="15" t="s">
        <v>217</v>
      </c>
      <c r="BM666" s="206" t="s">
        <v>2265</v>
      </c>
    </row>
    <row r="667" s="2" customFormat="1" ht="14.4" customHeight="1">
      <c r="A667" s="36"/>
      <c r="B667" s="37"/>
      <c r="C667" s="195" t="s">
        <v>2266</v>
      </c>
      <c r="D667" s="195" t="s">
        <v>152</v>
      </c>
      <c r="E667" s="196" t="s">
        <v>2267</v>
      </c>
      <c r="F667" s="197" t="s">
        <v>2268</v>
      </c>
      <c r="G667" s="198" t="s">
        <v>166</v>
      </c>
      <c r="H667" s="199">
        <v>16</v>
      </c>
      <c r="I667" s="200"/>
      <c r="J667" s="201">
        <f>ROUND(I667*H667,2)</f>
        <v>0</v>
      </c>
      <c r="K667" s="197" t="s">
        <v>156</v>
      </c>
      <c r="L667" s="42"/>
      <c r="M667" s="202" t="s">
        <v>19</v>
      </c>
      <c r="N667" s="203" t="s">
        <v>46</v>
      </c>
      <c r="O667" s="82"/>
      <c r="P667" s="204">
        <f>O667*H667</f>
        <v>0</v>
      </c>
      <c r="Q667" s="204">
        <v>0</v>
      </c>
      <c r="R667" s="204">
        <f>Q667*H667</f>
        <v>0</v>
      </c>
      <c r="S667" s="204">
        <v>0</v>
      </c>
      <c r="T667" s="20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6" t="s">
        <v>217</v>
      </c>
      <c r="AT667" s="206" t="s">
        <v>152</v>
      </c>
      <c r="AU667" s="206" t="s">
        <v>158</v>
      </c>
      <c r="AY667" s="15" t="s">
        <v>150</v>
      </c>
      <c r="BE667" s="207">
        <f>IF(N667="základní",J667,0)</f>
        <v>0</v>
      </c>
      <c r="BF667" s="207">
        <f>IF(N667="snížená",J667,0)</f>
        <v>0</v>
      </c>
      <c r="BG667" s="207">
        <f>IF(N667="zákl. přenesená",J667,0)</f>
        <v>0</v>
      </c>
      <c r="BH667" s="207">
        <f>IF(N667="sníž. přenesená",J667,0)</f>
        <v>0</v>
      </c>
      <c r="BI667" s="207">
        <f>IF(N667="nulová",J667,0)</f>
        <v>0</v>
      </c>
      <c r="BJ667" s="15" t="s">
        <v>80</v>
      </c>
      <c r="BK667" s="207">
        <f>ROUND(I667*H667,2)</f>
        <v>0</v>
      </c>
      <c r="BL667" s="15" t="s">
        <v>217</v>
      </c>
      <c r="BM667" s="206" t="s">
        <v>2269</v>
      </c>
    </row>
    <row r="668" s="2" customFormat="1" ht="14.4" customHeight="1">
      <c r="A668" s="36"/>
      <c r="B668" s="37"/>
      <c r="C668" s="208" t="s">
        <v>2270</v>
      </c>
      <c r="D668" s="208" t="s">
        <v>324</v>
      </c>
      <c r="E668" s="209" t="s">
        <v>2271</v>
      </c>
      <c r="F668" s="210" t="s">
        <v>2272</v>
      </c>
      <c r="G668" s="211" t="s">
        <v>166</v>
      </c>
      <c r="H668" s="212">
        <v>16</v>
      </c>
      <c r="I668" s="213"/>
      <c r="J668" s="214">
        <f>ROUND(I668*H668,2)</f>
        <v>0</v>
      </c>
      <c r="K668" s="210" t="s">
        <v>156</v>
      </c>
      <c r="L668" s="215"/>
      <c r="M668" s="216" t="s">
        <v>19</v>
      </c>
      <c r="N668" s="217" t="s">
        <v>46</v>
      </c>
      <c r="O668" s="82"/>
      <c r="P668" s="204">
        <f>O668*H668</f>
        <v>0</v>
      </c>
      <c r="Q668" s="204">
        <v>0.0060000000000000001</v>
      </c>
      <c r="R668" s="204">
        <f>Q668*H668</f>
        <v>0.096000000000000002</v>
      </c>
      <c r="S668" s="204">
        <v>0</v>
      </c>
      <c r="T668" s="20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206" t="s">
        <v>282</v>
      </c>
      <c r="AT668" s="206" t="s">
        <v>324</v>
      </c>
      <c r="AU668" s="206" t="s">
        <v>158</v>
      </c>
      <c r="AY668" s="15" t="s">
        <v>150</v>
      </c>
      <c r="BE668" s="207">
        <f>IF(N668="základní",J668,0)</f>
        <v>0</v>
      </c>
      <c r="BF668" s="207">
        <f>IF(N668="snížená",J668,0)</f>
        <v>0</v>
      </c>
      <c r="BG668" s="207">
        <f>IF(N668="zákl. přenesená",J668,0)</f>
        <v>0</v>
      </c>
      <c r="BH668" s="207">
        <f>IF(N668="sníž. přenesená",J668,0)</f>
        <v>0</v>
      </c>
      <c r="BI668" s="207">
        <f>IF(N668="nulová",J668,0)</f>
        <v>0</v>
      </c>
      <c r="BJ668" s="15" t="s">
        <v>80</v>
      </c>
      <c r="BK668" s="207">
        <f>ROUND(I668*H668,2)</f>
        <v>0</v>
      </c>
      <c r="BL668" s="15" t="s">
        <v>217</v>
      </c>
      <c r="BM668" s="206" t="s">
        <v>2273</v>
      </c>
    </row>
    <row r="669" s="2" customFormat="1" ht="14.4" customHeight="1">
      <c r="A669" s="36"/>
      <c r="B669" s="37"/>
      <c r="C669" s="208" t="s">
        <v>2274</v>
      </c>
      <c r="D669" s="208" t="s">
        <v>324</v>
      </c>
      <c r="E669" s="209" t="s">
        <v>2275</v>
      </c>
      <c r="F669" s="210" t="s">
        <v>2276</v>
      </c>
      <c r="G669" s="211" t="s">
        <v>166</v>
      </c>
      <c r="H669" s="212">
        <v>8</v>
      </c>
      <c r="I669" s="213"/>
      <c r="J669" s="214">
        <f>ROUND(I669*H669,2)</f>
        <v>0</v>
      </c>
      <c r="K669" s="210" t="s">
        <v>156</v>
      </c>
      <c r="L669" s="215"/>
      <c r="M669" s="216" t="s">
        <v>19</v>
      </c>
      <c r="N669" s="217" t="s">
        <v>46</v>
      </c>
      <c r="O669" s="82"/>
      <c r="P669" s="204">
        <f>O669*H669</f>
        <v>0</v>
      </c>
      <c r="Q669" s="204">
        <v>0.0011999999999999999</v>
      </c>
      <c r="R669" s="204">
        <f>Q669*H669</f>
        <v>0.0095999999999999992</v>
      </c>
      <c r="S669" s="204">
        <v>0</v>
      </c>
      <c r="T669" s="205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206" t="s">
        <v>282</v>
      </c>
      <c r="AT669" s="206" t="s">
        <v>324</v>
      </c>
      <c r="AU669" s="206" t="s">
        <v>158</v>
      </c>
      <c r="AY669" s="15" t="s">
        <v>150</v>
      </c>
      <c r="BE669" s="207">
        <f>IF(N669="základní",J669,0)</f>
        <v>0</v>
      </c>
      <c r="BF669" s="207">
        <f>IF(N669="snížená",J669,0)</f>
        <v>0</v>
      </c>
      <c r="BG669" s="207">
        <f>IF(N669="zákl. přenesená",J669,0)</f>
        <v>0</v>
      </c>
      <c r="BH669" s="207">
        <f>IF(N669="sníž. přenesená",J669,0)</f>
        <v>0</v>
      </c>
      <c r="BI669" s="207">
        <f>IF(N669="nulová",J669,0)</f>
        <v>0</v>
      </c>
      <c r="BJ669" s="15" t="s">
        <v>80</v>
      </c>
      <c r="BK669" s="207">
        <f>ROUND(I669*H669,2)</f>
        <v>0</v>
      </c>
      <c r="BL669" s="15" t="s">
        <v>217</v>
      </c>
      <c r="BM669" s="206" t="s">
        <v>2277</v>
      </c>
    </row>
    <row r="670" s="2" customFormat="1" ht="14.4" customHeight="1">
      <c r="A670" s="36"/>
      <c r="B670" s="37"/>
      <c r="C670" s="195" t="s">
        <v>2278</v>
      </c>
      <c r="D670" s="195" t="s">
        <v>152</v>
      </c>
      <c r="E670" s="196" t="s">
        <v>2279</v>
      </c>
      <c r="F670" s="197" t="s">
        <v>2280</v>
      </c>
      <c r="G670" s="198" t="s">
        <v>155</v>
      </c>
      <c r="H670" s="199">
        <v>210</v>
      </c>
      <c r="I670" s="200"/>
      <c r="J670" s="201">
        <f>ROUND(I670*H670,2)</f>
        <v>0</v>
      </c>
      <c r="K670" s="197" t="s">
        <v>156</v>
      </c>
      <c r="L670" s="42"/>
      <c r="M670" s="202" t="s">
        <v>19</v>
      </c>
      <c r="N670" s="203" t="s">
        <v>46</v>
      </c>
      <c r="O670" s="82"/>
      <c r="P670" s="204">
        <f>O670*H670</f>
        <v>0</v>
      </c>
      <c r="Q670" s="204">
        <v>0</v>
      </c>
      <c r="R670" s="204">
        <f>Q670*H670</f>
        <v>0</v>
      </c>
      <c r="S670" s="204">
        <v>0.0094999999999999998</v>
      </c>
      <c r="T670" s="205">
        <f>S670*H670</f>
        <v>1.9949999999999999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6" t="s">
        <v>217</v>
      </c>
      <c r="AT670" s="206" t="s">
        <v>152</v>
      </c>
      <c r="AU670" s="206" t="s">
        <v>158</v>
      </c>
      <c r="AY670" s="15" t="s">
        <v>150</v>
      </c>
      <c r="BE670" s="207">
        <f>IF(N670="základní",J670,0)</f>
        <v>0</v>
      </c>
      <c r="BF670" s="207">
        <f>IF(N670="snížená",J670,0)</f>
        <v>0</v>
      </c>
      <c r="BG670" s="207">
        <f>IF(N670="zákl. přenesená",J670,0)</f>
        <v>0</v>
      </c>
      <c r="BH670" s="207">
        <f>IF(N670="sníž. přenesená",J670,0)</f>
        <v>0</v>
      </c>
      <c r="BI670" s="207">
        <f>IF(N670="nulová",J670,0)</f>
        <v>0</v>
      </c>
      <c r="BJ670" s="15" t="s">
        <v>80</v>
      </c>
      <c r="BK670" s="207">
        <f>ROUND(I670*H670,2)</f>
        <v>0</v>
      </c>
      <c r="BL670" s="15" t="s">
        <v>217</v>
      </c>
      <c r="BM670" s="206" t="s">
        <v>2281</v>
      </c>
    </row>
    <row r="671" s="2" customFormat="1" ht="24.15" customHeight="1">
      <c r="A671" s="36"/>
      <c r="B671" s="37"/>
      <c r="C671" s="195" t="s">
        <v>2282</v>
      </c>
      <c r="D671" s="195" t="s">
        <v>152</v>
      </c>
      <c r="E671" s="196" t="s">
        <v>2283</v>
      </c>
      <c r="F671" s="197" t="s">
        <v>2284</v>
      </c>
      <c r="G671" s="198" t="s">
        <v>155</v>
      </c>
      <c r="H671" s="199">
        <v>740</v>
      </c>
      <c r="I671" s="200"/>
      <c r="J671" s="201">
        <f>ROUND(I671*H671,2)</f>
        <v>0</v>
      </c>
      <c r="K671" s="197" t="s">
        <v>156</v>
      </c>
      <c r="L671" s="42"/>
      <c r="M671" s="202" t="s">
        <v>19</v>
      </c>
      <c r="N671" s="203" t="s">
        <v>46</v>
      </c>
      <c r="O671" s="82"/>
      <c r="P671" s="204">
        <f>O671*H671</f>
        <v>0</v>
      </c>
      <c r="Q671" s="204">
        <v>0</v>
      </c>
      <c r="R671" s="204">
        <f>Q671*H671</f>
        <v>0</v>
      </c>
      <c r="S671" s="204">
        <v>0</v>
      </c>
      <c r="T671" s="205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206" t="s">
        <v>217</v>
      </c>
      <c r="AT671" s="206" t="s">
        <v>152</v>
      </c>
      <c r="AU671" s="206" t="s">
        <v>158</v>
      </c>
      <c r="AY671" s="15" t="s">
        <v>150</v>
      </c>
      <c r="BE671" s="207">
        <f>IF(N671="základní",J671,0)</f>
        <v>0</v>
      </c>
      <c r="BF671" s="207">
        <f>IF(N671="snížená",J671,0)</f>
        <v>0</v>
      </c>
      <c r="BG671" s="207">
        <f>IF(N671="zákl. přenesená",J671,0)</f>
        <v>0</v>
      </c>
      <c r="BH671" s="207">
        <f>IF(N671="sníž. přenesená",J671,0)</f>
        <v>0</v>
      </c>
      <c r="BI671" s="207">
        <f>IF(N671="nulová",J671,0)</f>
        <v>0</v>
      </c>
      <c r="BJ671" s="15" t="s">
        <v>80</v>
      </c>
      <c r="BK671" s="207">
        <f>ROUND(I671*H671,2)</f>
        <v>0</v>
      </c>
      <c r="BL671" s="15" t="s">
        <v>217</v>
      </c>
      <c r="BM671" s="206" t="s">
        <v>2285</v>
      </c>
    </row>
    <row r="672" s="2" customFormat="1" ht="24.15" customHeight="1">
      <c r="A672" s="36"/>
      <c r="B672" s="37"/>
      <c r="C672" s="195" t="s">
        <v>2286</v>
      </c>
      <c r="D672" s="195" t="s">
        <v>152</v>
      </c>
      <c r="E672" s="196" t="s">
        <v>2287</v>
      </c>
      <c r="F672" s="197" t="s">
        <v>2288</v>
      </c>
      <c r="G672" s="198" t="s">
        <v>155</v>
      </c>
      <c r="H672" s="199">
        <v>740</v>
      </c>
      <c r="I672" s="200"/>
      <c r="J672" s="201">
        <f>ROUND(I672*H672,2)</f>
        <v>0</v>
      </c>
      <c r="K672" s="197" t="s">
        <v>156</v>
      </c>
      <c r="L672" s="42"/>
      <c r="M672" s="202" t="s">
        <v>19</v>
      </c>
      <c r="N672" s="203" t="s">
        <v>46</v>
      </c>
      <c r="O672" s="82"/>
      <c r="P672" s="204">
        <f>O672*H672</f>
        <v>0</v>
      </c>
      <c r="Q672" s="204">
        <v>0</v>
      </c>
      <c r="R672" s="204">
        <f>Q672*H672</f>
        <v>0</v>
      </c>
      <c r="S672" s="204">
        <v>0</v>
      </c>
      <c r="T672" s="20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206" t="s">
        <v>217</v>
      </c>
      <c r="AT672" s="206" t="s">
        <v>152</v>
      </c>
      <c r="AU672" s="206" t="s">
        <v>158</v>
      </c>
      <c r="AY672" s="15" t="s">
        <v>150</v>
      </c>
      <c r="BE672" s="207">
        <f>IF(N672="základní",J672,0)</f>
        <v>0</v>
      </c>
      <c r="BF672" s="207">
        <f>IF(N672="snížená",J672,0)</f>
        <v>0</v>
      </c>
      <c r="BG672" s="207">
        <f>IF(N672="zákl. přenesená",J672,0)</f>
        <v>0</v>
      </c>
      <c r="BH672" s="207">
        <f>IF(N672="sníž. přenesená",J672,0)</f>
        <v>0</v>
      </c>
      <c r="BI672" s="207">
        <f>IF(N672="nulová",J672,0)</f>
        <v>0</v>
      </c>
      <c r="BJ672" s="15" t="s">
        <v>80</v>
      </c>
      <c r="BK672" s="207">
        <f>ROUND(I672*H672,2)</f>
        <v>0</v>
      </c>
      <c r="BL672" s="15" t="s">
        <v>217</v>
      </c>
      <c r="BM672" s="206" t="s">
        <v>2289</v>
      </c>
    </row>
    <row r="673" s="2" customFormat="1" ht="24.15" customHeight="1">
      <c r="A673" s="36"/>
      <c r="B673" s="37"/>
      <c r="C673" s="208" t="s">
        <v>2290</v>
      </c>
      <c r="D673" s="208" t="s">
        <v>324</v>
      </c>
      <c r="E673" s="209" t="s">
        <v>2291</v>
      </c>
      <c r="F673" s="210" t="s">
        <v>2292</v>
      </c>
      <c r="G673" s="211" t="s">
        <v>155</v>
      </c>
      <c r="H673" s="212">
        <v>936.10000000000002</v>
      </c>
      <c r="I673" s="213"/>
      <c r="J673" s="214">
        <f>ROUND(I673*H673,2)</f>
        <v>0</v>
      </c>
      <c r="K673" s="210" t="s">
        <v>156</v>
      </c>
      <c r="L673" s="215"/>
      <c r="M673" s="216" t="s">
        <v>19</v>
      </c>
      <c r="N673" s="217" t="s">
        <v>46</v>
      </c>
      <c r="O673" s="82"/>
      <c r="P673" s="204">
        <f>O673*H673</f>
        <v>0</v>
      </c>
      <c r="Q673" s="204">
        <v>0.00013999999999999999</v>
      </c>
      <c r="R673" s="204">
        <f>Q673*H673</f>
        <v>0.131054</v>
      </c>
      <c r="S673" s="204">
        <v>0</v>
      </c>
      <c r="T673" s="205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6" t="s">
        <v>282</v>
      </c>
      <c r="AT673" s="206" t="s">
        <v>324</v>
      </c>
      <c r="AU673" s="206" t="s">
        <v>158</v>
      </c>
      <c r="AY673" s="15" t="s">
        <v>150</v>
      </c>
      <c r="BE673" s="207">
        <f>IF(N673="základní",J673,0)</f>
        <v>0</v>
      </c>
      <c r="BF673" s="207">
        <f>IF(N673="snížená",J673,0)</f>
        <v>0</v>
      </c>
      <c r="BG673" s="207">
        <f>IF(N673="zákl. přenesená",J673,0)</f>
        <v>0</v>
      </c>
      <c r="BH673" s="207">
        <f>IF(N673="sníž. přenesená",J673,0)</f>
        <v>0</v>
      </c>
      <c r="BI673" s="207">
        <f>IF(N673="nulová",J673,0)</f>
        <v>0</v>
      </c>
      <c r="BJ673" s="15" t="s">
        <v>80</v>
      </c>
      <c r="BK673" s="207">
        <f>ROUND(I673*H673,2)</f>
        <v>0</v>
      </c>
      <c r="BL673" s="15" t="s">
        <v>217</v>
      </c>
      <c r="BM673" s="206" t="s">
        <v>2293</v>
      </c>
    </row>
    <row r="674" s="2" customFormat="1" ht="24.15" customHeight="1">
      <c r="A674" s="36"/>
      <c r="B674" s="37"/>
      <c r="C674" s="195" t="s">
        <v>2294</v>
      </c>
      <c r="D674" s="195" t="s">
        <v>152</v>
      </c>
      <c r="E674" s="196" t="s">
        <v>2295</v>
      </c>
      <c r="F674" s="197" t="s">
        <v>2296</v>
      </c>
      <c r="G674" s="198" t="s">
        <v>232</v>
      </c>
      <c r="H674" s="199">
        <v>12.584</v>
      </c>
      <c r="I674" s="200"/>
      <c r="J674" s="201">
        <f>ROUND(I674*H674,2)</f>
        <v>0</v>
      </c>
      <c r="K674" s="197" t="s">
        <v>156</v>
      </c>
      <c r="L674" s="42"/>
      <c r="M674" s="202" t="s">
        <v>19</v>
      </c>
      <c r="N674" s="203" t="s">
        <v>46</v>
      </c>
      <c r="O674" s="82"/>
      <c r="P674" s="204">
        <f>O674*H674</f>
        <v>0</v>
      </c>
      <c r="Q674" s="204">
        <v>0</v>
      </c>
      <c r="R674" s="204">
        <f>Q674*H674</f>
        <v>0</v>
      </c>
      <c r="S674" s="204">
        <v>0</v>
      </c>
      <c r="T674" s="20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06" t="s">
        <v>217</v>
      </c>
      <c r="AT674" s="206" t="s">
        <v>152</v>
      </c>
      <c r="AU674" s="206" t="s">
        <v>158</v>
      </c>
      <c r="AY674" s="15" t="s">
        <v>150</v>
      </c>
      <c r="BE674" s="207">
        <f>IF(N674="základní",J674,0)</f>
        <v>0</v>
      </c>
      <c r="BF674" s="207">
        <f>IF(N674="snížená",J674,0)</f>
        <v>0</v>
      </c>
      <c r="BG674" s="207">
        <f>IF(N674="zákl. přenesená",J674,0)</f>
        <v>0</v>
      </c>
      <c r="BH674" s="207">
        <f>IF(N674="sníž. přenesená",J674,0)</f>
        <v>0</v>
      </c>
      <c r="BI674" s="207">
        <f>IF(N674="nulová",J674,0)</f>
        <v>0</v>
      </c>
      <c r="BJ674" s="15" t="s">
        <v>80</v>
      </c>
      <c r="BK674" s="207">
        <f>ROUND(I674*H674,2)</f>
        <v>0</v>
      </c>
      <c r="BL674" s="15" t="s">
        <v>217</v>
      </c>
      <c r="BM674" s="206" t="s">
        <v>2297</v>
      </c>
    </row>
    <row r="675" s="2" customFormat="1" ht="24.15" customHeight="1">
      <c r="A675" s="36"/>
      <c r="B675" s="37"/>
      <c r="C675" s="195" t="s">
        <v>2298</v>
      </c>
      <c r="D675" s="195" t="s">
        <v>152</v>
      </c>
      <c r="E675" s="196" t="s">
        <v>2299</v>
      </c>
      <c r="F675" s="197" t="s">
        <v>2300</v>
      </c>
      <c r="G675" s="198" t="s">
        <v>232</v>
      </c>
      <c r="H675" s="199">
        <v>12.584</v>
      </c>
      <c r="I675" s="200"/>
      <c r="J675" s="201">
        <f>ROUND(I675*H675,2)</f>
        <v>0</v>
      </c>
      <c r="K675" s="197" t="s">
        <v>156</v>
      </c>
      <c r="L675" s="42"/>
      <c r="M675" s="202" t="s">
        <v>19</v>
      </c>
      <c r="N675" s="203" t="s">
        <v>46</v>
      </c>
      <c r="O675" s="82"/>
      <c r="P675" s="204">
        <f>O675*H675</f>
        <v>0</v>
      </c>
      <c r="Q675" s="204">
        <v>0</v>
      </c>
      <c r="R675" s="204">
        <f>Q675*H675</f>
        <v>0</v>
      </c>
      <c r="S675" s="204">
        <v>0</v>
      </c>
      <c r="T675" s="205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206" t="s">
        <v>217</v>
      </c>
      <c r="AT675" s="206" t="s">
        <v>152</v>
      </c>
      <c r="AU675" s="206" t="s">
        <v>158</v>
      </c>
      <c r="AY675" s="15" t="s">
        <v>150</v>
      </c>
      <c r="BE675" s="207">
        <f>IF(N675="základní",J675,0)</f>
        <v>0</v>
      </c>
      <c r="BF675" s="207">
        <f>IF(N675="snížená",J675,0)</f>
        <v>0</v>
      </c>
      <c r="BG675" s="207">
        <f>IF(N675="zákl. přenesená",J675,0)</f>
        <v>0</v>
      </c>
      <c r="BH675" s="207">
        <f>IF(N675="sníž. přenesená",J675,0)</f>
        <v>0</v>
      </c>
      <c r="BI675" s="207">
        <f>IF(N675="nulová",J675,0)</f>
        <v>0</v>
      </c>
      <c r="BJ675" s="15" t="s">
        <v>80</v>
      </c>
      <c r="BK675" s="207">
        <f>ROUND(I675*H675,2)</f>
        <v>0</v>
      </c>
      <c r="BL675" s="15" t="s">
        <v>217</v>
      </c>
      <c r="BM675" s="206" t="s">
        <v>2301</v>
      </c>
    </row>
    <row r="676" s="12" customFormat="1" ht="22.8" customHeight="1">
      <c r="A676" s="12"/>
      <c r="B676" s="179"/>
      <c r="C676" s="180"/>
      <c r="D676" s="181" t="s">
        <v>74</v>
      </c>
      <c r="E676" s="193" t="s">
        <v>2302</v>
      </c>
      <c r="F676" s="193" t="s">
        <v>2303</v>
      </c>
      <c r="G676" s="180"/>
      <c r="H676" s="180"/>
      <c r="I676" s="183"/>
      <c r="J676" s="194">
        <f>BK676</f>
        <v>0</v>
      </c>
      <c r="K676" s="180"/>
      <c r="L676" s="185"/>
      <c r="M676" s="186"/>
      <c r="N676" s="187"/>
      <c r="O676" s="187"/>
      <c r="P676" s="188">
        <f>SUM(P677:P710)</f>
        <v>0</v>
      </c>
      <c r="Q676" s="187"/>
      <c r="R676" s="188">
        <f>SUM(R677:R710)</f>
        <v>0.72940999999999989</v>
      </c>
      <c r="S676" s="187"/>
      <c r="T676" s="189">
        <f>SUM(T677:T710)</f>
        <v>1.6600000000000001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190" t="s">
        <v>158</v>
      </c>
      <c r="AT676" s="191" t="s">
        <v>74</v>
      </c>
      <c r="AU676" s="191" t="s">
        <v>80</v>
      </c>
      <c r="AY676" s="190" t="s">
        <v>150</v>
      </c>
      <c r="BK676" s="192">
        <f>SUM(BK677:BK710)</f>
        <v>0</v>
      </c>
    </row>
    <row r="677" s="2" customFormat="1" ht="24.15" customHeight="1">
      <c r="A677" s="36"/>
      <c r="B677" s="37"/>
      <c r="C677" s="195" t="s">
        <v>2304</v>
      </c>
      <c r="D677" s="195" t="s">
        <v>152</v>
      </c>
      <c r="E677" s="196" t="s">
        <v>2305</v>
      </c>
      <c r="F677" s="197" t="s">
        <v>2306</v>
      </c>
      <c r="G677" s="198" t="s">
        <v>155</v>
      </c>
      <c r="H677" s="199">
        <v>8</v>
      </c>
      <c r="I677" s="200"/>
      <c r="J677" s="201">
        <f>ROUND(I677*H677,2)</f>
        <v>0</v>
      </c>
      <c r="K677" s="197" t="s">
        <v>156</v>
      </c>
      <c r="L677" s="42"/>
      <c r="M677" s="202" t="s">
        <v>19</v>
      </c>
      <c r="N677" s="203" t="s">
        <v>46</v>
      </c>
      <c r="O677" s="82"/>
      <c r="P677" s="204">
        <f>O677*H677</f>
        <v>0</v>
      </c>
      <c r="Q677" s="204">
        <v>0.00027</v>
      </c>
      <c r="R677" s="204">
        <f>Q677*H677</f>
        <v>0.00216</v>
      </c>
      <c r="S677" s="204">
        <v>0</v>
      </c>
      <c r="T677" s="20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206" t="s">
        <v>217</v>
      </c>
      <c r="AT677" s="206" t="s">
        <v>152</v>
      </c>
      <c r="AU677" s="206" t="s">
        <v>158</v>
      </c>
      <c r="AY677" s="15" t="s">
        <v>150</v>
      </c>
      <c r="BE677" s="207">
        <f>IF(N677="základní",J677,0)</f>
        <v>0</v>
      </c>
      <c r="BF677" s="207">
        <f>IF(N677="snížená",J677,0)</f>
        <v>0</v>
      </c>
      <c r="BG677" s="207">
        <f>IF(N677="zákl. přenesená",J677,0)</f>
        <v>0</v>
      </c>
      <c r="BH677" s="207">
        <f>IF(N677="sníž. přenesená",J677,0)</f>
        <v>0</v>
      </c>
      <c r="BI677" s="207">
        <f>IF(N677="nulová",J677,0)</f>
        <v>0</v>
      </c>
      <c r="BJ677" s="15" t="s">
        <v>80</v>
      </c>
      <c r="BK677" s="207">
        <f>ROUND(I677*H677,2)</f>
        <v>0</v>
      </c>
      <c r="BL677" s="15" t="s">
        <v>217</v>
      </c>
      <c r="BM677" s="206" t="s">
        <v>2307</v>
      </c>
    </row>
    <row r="678" s="2" customFormat="1" ht="24.15" customHeight="1">
      <c r="A678" s="36"/>
      <c r="B678" s="37"/>
      <c r="C678" s="195" t="s">
        <v>2308</v>
      </c>
      <c r="D678" s="195" t="s">
        <v>152</v>
      </c>
      <c r="E678" s="196" t="s">
        <v>2309</v>
      </c>
      <c r="F678" s="197" t="s">
        <v>2310</v>
      </c>
      <c r="G678" s="198" t="s">
        <v>166</v>
      </c>
      <c r="H678" s="199">
        <v>3</v>
      </c>
      <c r="I678" s="200"/>
      <c r="J678" s="201">
        <f>ROUND(I678*H678,2)</f>
        <v>0</v>
      </c>
      <c r="K678" s="197" t="s">
        <v>156</v>
      </c>
      <c r="L678" s="42"/>
      <c r="M678" s="202" t="s">
        <v>19</v>
      </c>
      <c r="N678" s="203" t="s">
        <v>46</v>
      </c>
      <c r="O678" s="82"/>
      <c r="P678" s="204">
        <f>O678*H678</f>
        <v>0</v>
      </c>
      <c r="Q678" s="204">
        <v>0</v>
      </c>
      <c r="R678" s="204">
        <f>Q678*H678</f>
        <v>0</v>
      </c>
      <c r="S678" s="204">
        <v>0</v>
      </c>
      <c r="T678" s="205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06" t="s">
        <v>217</v>
      </c>
      <c r="AT678" s="206" t="s">
        <v>152</v>
      </c>
      <c r="AU678" s="206" t="s">
        <v>158</v>
      </c>
      <c r="AY678" s="15" t="s">
        <v>150</v>
      </c>
      <c r="BE678" s="207">
        <f>IF(N678="základní",J678,0)</f>
        <v>0</v>
      </c>
      <c r="BF678" s="207">
        <f>IF(N678="snížená",J678,0)</f>
        <v>0</v>
      </c>
      <c r="BG678" s="207">
        <f>IF(N678="zákl. přenesená",J678,0)</f>
        <v>0</v>
      </c>
      <c r="BH678" s="207">
        <f>IF(N678="sníž. přenesená",J678,0)</f>
        <v>0</v>
      </c>
      <c r="BI678" s="207">
        <f>IF(N678="nulová",J678,0)</f>
        <v>0</v>
      </c>
      <c r="BJ678" s="15" t="s">
        <v>80</v>
      </c>
      <c r="BK678" s="207">
        <f>ROUND(I678*H678,2)</f>
        <v>0</v>
      </c>
      <c r="BL678" s="15" t="s">
        <v>217</v>
      </c>
      <c r="BM678" s="206" t="s">
        <v>2311</v>
      </c>
    </row>
    <row r="679" s="2" customFormat="1" ht="14.4" customHeight="1">
      <c r="A679" s="36"/>
      <c r="B679" s="37"/>
      <c r="C679" s="208" t="s">
        <v>2312</v>
      </c>
      <c r="D679" s="208" t="s">
        <v>324</v>
      </c>
      <c r="E679" s="209" t="s">
        <v>2313</v>
      </c>
      <c r="F679" s="210" t="s">
        <v>2314</v>
      </c>
      <c r="G679" s="211" t="s">
        <v>166</v>
      </c>
      <c r="H679" s="212">
        <v>1</v>
      </c>
      <c r="I679" s="213"/>
      <c r="J679" s="214">
        <f>ROUND(I679*H679,2)</f>
        <v>0</v>
      </c>
      <c r="K679" s="210" t="s">
        <v>156</v>
      </c>
      <c r="L679" s="215"/>
      <c r="M679" s="216" t="s">
        <v>19</v>
      </c>
      <c r="N679" s="217" t="s">
        <v>46</v>
      </c>
      <c r="O679" s="82"/>
      <c r="P679" s="204">
        <f>O679*H679</f>
        <v>0</v>
      </c>
      <c r="Q679" s="204">
        <v>0.0195</v>
      </c>
      <c r="R679" s="204">
        <f>Q679*H679</f>
        <v>0.0195</v>
      </c>
      <c r="S679" s="204">
        <v>0</v>
      </c>
      <c r="T679" s="205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6" t="s">
        <v>282</v>
      </c>
      <c r="AT679" s="206" t="s">
        <v>324</v>
      </c>
      <c r="AU679" s="206" t="s">
        <v>158</v>
      </c>
      <c r="AY679" s="15" t="s">
        <v>150</v>
      </c>
      <c r="BE679" s="207">
        <f>IF(N679="základní",J679,0)</f>
        <v>0</v>
      </c>
      <c r="BF679" s="207">
        <f>IF(N679="snížená",J679,0)</f>
        <v>0</v>
      </c>
      <c r="BG679" s="207">
        <f>IF(N679="zákl. přenesená",J679,0)</f>
        <v>0</v>
      </c>
      <c r="BH679" s="207">
        <f>IF(N679="sníž. přenesená",J679,0)</f>
        <v>0</v>
      </c>
      <c r="BI679" s="207">
        <f>IF(N679="nulová",J679,0)</f>
        <v>0</v>
      </c>
      <c r="BJ679" s="15" t="s">
        <v>80</v>
      </c>
      <c r="BK679" s="207">
        <f>ROUND(I679*H679,2)</f>
        <v>0</v>
      </c>
      <c r="BL679" s="15" t="s">
        <v>217</v>
      </c>
      <c r="BM679" s="206" t="s">
        <v>2315</v>
      </c>
    </row>
    <row r="680" s="2" customFormat="1" ht="14.4" customHeight="1">
      <c r="A680" s="36"/>
      <c r="B680" s="37"/>
      <c r="C680" s="208" t="s">
        <v>2316</v>
      </c>
      <c r="D680" s="208" t="s">
        <v>324</v>
      </c>
      <c r="E680" s="209" t="s">
        <v>2317</v>
      </c>
      <c r="F680" s="210" t="s">
        <v>2318</v>
      </c>
      <c r="G680" s="211" t="s">
        <v>166</v>
      </c>
      <c r="H680" s="212">
        <v>2</v>
      </c>
      <c r="I680" s="213"/>
      <c r="J680" s="214">
        <f>ROUND(I680*H680,2)</f>
        <v>0</v>
      </c>
      <c r="K680" s="210" t="s">
        <v>156</v>
      </c>
      <c r="L680" s="215"/>
      <c r="M680" s="216" t="s">
        <v>19</v>
      </c>
      <c r="N680" s="217" t="s">
        <v>46</v>
      </c>
      <c r="O680" s="82"/>
      <c r="P680" s="204">
        <f>O680*H680</f>
        <v>0</v>
      </c>
      <c r="Q680" s="204">
        <v>0.021000000000000001</v>
      </c>
      <c r="R680" s="204">
        <f>Q680*H680</f>
        <v>0.042000000000000003</v>
      </c>
      <c r="S680" s="204">
        <v>0</v>
      </c>
      <c r="T680" s="205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06" t="s">
        <v>282</v>
      </c>
      <c r="AT680" s="206" t="s">
        <v>324</v>
      </c>
      <c r="AU680" s="206" t="s">
        <v>158</v>
      </c>
      <c r="AY680" s="15" t="s">
        <v>150</v>
      </c>
      <c r="BE680" s="207">
        <f>IF(N680="základní",J680,0)</f>
        <v>0</v>
      </c>
      <c r="BF680" s="207">
        <f>IF(N680="snížená",J680,0)</f>
        <v>0</v>
      </c>
      <c r="BG680" s="207">
        <f>IF(N680="zákl. přenesená",J680,0)</f>
        <v>0</v>
      </c>
      <c r="BH680" s="207">
        <f>IF(N680="sníž. přenesená",J680,0)</f>
        <v>0</v>
      </c>
      <c r="BI680" s="207">
        <f>IF(N680="nulová",J680,0)</f>
        <v>0</v>
      </c>
      <c r="BJ680" s="15" t="s">
        <v>80</v>
      </c>
      <c r="BK680" s="207">
        <f>ROUND(I680*H680,2)</f>
        <v>0</v>
      </c>
      <c r="BL680" s="15" t="s">
        <v>217</v>
      </c>
      <c r="BM680" s="206" t="s">
        <v>2319</v>
      </c>
    </row>
    <row r="681" s="2" customFormat="1" ht="24.15" customHeight="1">
      <c r="A681" s="36"/>
      <c r="B681" s="37"/>
      <c r="C681" s="195" t="s">
        <v>2320</v>
      </c>
      <c r="D681" s="195" t="s">
        <v>152</v>
      </c>
      <c r="E681" s="196" t="s">
        <v>2321</v>
      </c>
      <c r="F681" s="197" t="s">
        <v>2322</v>
      </c>
      <c r="G681" s="198" t="s">
        <v>166</v>
      </c>
      <c r="H681" s="199">
        <v>1</v>
      </c>
      <c r="I681" s="200"/>
      <c r="J681" s="201">
        <f>ROUND(I681*H681,2)</f>
        <v>0</v>
      </c>
      <c r="K681" s="197" t="s">
        <v>156</v>
      </c>
      <c r="L681" s="42"/>
      <c r="M681" s="202" t="s">
        <v>19</v>
      </c>
      <c r="N681" s="203" t="s">
        <v>46</v>
      </c>
      <c r="O681" s="82"/>
      <c r="P681" s="204">
        <f>O681*H681</f>
        <v>0</v>
      </c>
      <c r="Q681" s="204">
        <v>0</v>
      </c>
      <c r="R681" s="204">
        <f>Q681*H681</f>
        <v>0</v>
      </c>
      <c r="S681" s="204">
        <v>0</v>
      </c>
      <c r="T681" s="20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206" t="s">
        <v>217</v>
      </c>
      <c r="AT681" s="206" t="s">
        <v>152</v>
      </c>
      <c r="AU681" s="206" t="s">
        <v>158</v>
      </c>
      <c r="AY681" s="15" t="s">
        <v>150</v>
      </c>
      <c r="BE681" s="207">
        <f>IF(N681="základní",J681,0)</f>
        <v>0</v>
      </c>
      <c r="BF681" s="207">
        <f>IF(N681="snížená",J681,0)</f>
        <v>0</v>
      </c>
      <c r="BG681" s="207">
        <f>IF(N681="zákl. přenesená",J681,0)</f>
        <v>0</v>
      </c>
      <c r="BH681" s="207">
        <f>IF(N681="sníž. přenesená",J681,0)</f>
        <v>0</v>
      </c>
      <c r="BI681" s="207">
        <f>IF(N681="nulová",J681,0)</f>
        <v>0</v>
      </c>
      <c r="BJ681" s="15" t="s">
        <v>80</v>
      </c>
      <c r="BK681" s="207">
        <f>ROUND(I681*H681,2)</f>
        <v>0</v>
      </c>
      <c r="BL681" s="15" t="s">
        <v>217</v>
      </c>
      <c r="BM681" s="206" t="s">
        <v>2323</v>
      </c>
    </row>
    <row r="682" s="2" customFormat="1" ht="14.4" customHeight="1">
      <c r="A682" s="36"/>
      <c r="B682" s="37"/>
      <c r="C682" s="208" t="s">
        <v>2324</v>
      </c>
      <c r="D682" s="208" t="s">
        <v>324</v>
      </c>
      <c r="E682" s="209" t="s">
        <v>2325</v>
      </c>
      <c r="F682" s="210" t="s">
        <v>2326</v>
      </c>
      <c r="G682" s="211" t="s">
        <v>166</v>
      </c>
      <c r="H682" s="212">
        <v>2</v>
      </c>
      <c r="I682" s="213"/>
      <c r="J682" s="214">
        <f>ROUND(I682*H682,2)</f>
        <v>0</v>
      </c>
      <c r="K682" s="210" t="s">
        <v>156</v>
      </c>
      <c r="L682" s="215"/>
      <c r="M682" s="216" t="s">
        <v>19</v>
      </c>
      <c r="N682" s="217" t="s">
        <v>46</v>
      </c>
      <c r="O682" s="82"/>
      <c r="P682" s="204">
        <f>O682*H682</f>
        <v>0</v>
      </c>
      <c r="Q682" s="204">
        <v>0.065000000000000002</v>
      </c>
      <c r="R682" s="204">
        <f>Q682*H682</f>
        <v>0.13</v>
      </c>
      <c r="S682" s="204">
        <v>0</v>
      </c>
      <c r="T682" s="205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6" t="s">
        <v>282</v>
      </c>
      <c r="AT682" s="206" t="s">
        <v>324</v>
      </c>
      <c r="AU682" s="206" t="s">
        <v>158</v>
      </c>
      <c r="AY682" s="15" t="s">
        <v>150</v>
      </c>
      <c r="BE682" s="207">
        <f>IF(N682="základní",J682,0)</f>
        <v>0</v>
      </c>
      <c r="BF682" s="207">
        <f>IF(N682="snížená",J682,0)</f>
        <v>0</v>
      </c>
      <c r="BG682" s="207">
        <f>IF(N682="zákl. přenesená",J682,0)</f>
        <v>0</v>
      </c>
      <c r="BH682" s="207">
        <f>IF(N682="sníž. přenesená",J682,0)</f>
        <v>0</v>
      </c>
      <c r="BI682" s="207">
        <f>IF(N682="nulová",J682,0)</f>
        <v>0</v>
      </c>
      <c r="BJ682" s="15" t="s">
        <v>80</v>
      </c>
      <c r="BK682" s="207">
        <f>ROUND(I682*H682,2)</f>
        <v>0</v>
      </c>
      <c r="BL682" s="15" t="s">
        <v>217</v>
      </c>
      <c r="BM682" s="206" t="s">
        <v>2327</v>
      </c>
    </row>
    <row r="683" s="2" customFormat="1" ht="24.15" customHeight="1">
      <c r="A683" s="36"/>
      <c r="B683" s="37"/>
      <c r="C683" s="195" t="s">
        <v>2328</v>
      </c>
      <c r="D683" s="195" t="s">
        <v>152</v>
      </c>
      <c r="E683" s="196" t="s">
        <v>2329</v>
      </c>
      <c r="F683" s="197" t="s">
        <v>2330</v>
      </c>
      <c r="G683" s="198" t="s">
        <v>166</v>
      </c>
      <c r="H683" s="199">
        <v>1</v>
      </c>
      <c r="I683" s="200"/>
      <c r="J683" s="201">
        <f>ROUND(I683*H683,2)</f>
        <v>0</v>
      </c>
      <c r="K683" s="197" t="s">
        <v>156</v>
      </c>
      <c r="L683" s="42"/>
      <c r="M683" s="202" t="s">
        <v>19</v>
      </c>
      <c r="N683" s="203" t="s">
        <v>46</v>
      </c>
      <c r="O683" s="82"/>
      <c r="P683" s="204">
        <f>O683*H683</f>
        <v>0</v>
      </c>
      <c r="Q683" s="204">
        <v>0</v>
      </c>
      <c r="R683" s="204">
        <f>Q683*H683</f>
        <v>0</v>
      </c>
      <c r="S683" s="204">
        <v>0</v>
      </c>
      <c r="T683" s="205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206" t="s">
        <v>217</v>
      </c>
      <c r="AT683" s="206" t="s">
        <v>152</v>
      </c>
      <c r="AU683" s="206" t="s">
        <v>158</v>
      </c>
      <c r="AY683" s="15" t="s">
        <v>150</v>
      </c>
      <c r="BE683" s="207">
        <f>IF(N683="základní",J683,0)</f>
        <v>0</v>
      </c>
      <c r="BF683" s="207">
        <f>IF(N683="snížená",J683,0)</f>
        <v>0</v>
      </c>
      <c r="BG683" s="207">
        <f>IF(N683="zákl. přenesená",J683,0)</f>
        <v>0</v>
      </c>
      <c r="BH683" s="207">
        <f>IF(N683="sníž. přenesená",J683,0)</f>
        <v>0</v>
      </c>
      <c r="BI683" s="207">
        <f>IF(N683="nulová",J683,0)</f>
        <v>0</v>
      </c>
      <c r="BJ683" s="15" t="s">
        <v>80</v>
      </c>
      <c r="BK683" s="207">
        <f>ROUND(I683*H683,2)</f>
        <v>0</v>
      </c>
      <c r="BL683" s="15" t="s">
        <v>217</v>
      </c>
      <c r="BM683" s="206" t="s">
        <v>2331</v>
      </c>
    </row>
    <row r="684" s="2" customFormat="1" ht="14.4" customHeight="1">
      <c r="A684" s="36"/>
      <c r="B684" s="37"/>
      <c r="C684" s="195" t="s">
        <v>2332</v>
      </c>
      <c r="D684" s="195" t="s">
        <v>152</v>
      </c>
      <c r="E684" s="196" t="s">
        <v>2333</v>
      </c>
      <c r="F684" s="197" t="s">
        <v>2334</v>
      </c>
      <c r="G684" s="198" t="s">
        <v>166</v>
      </c>
      <c r="H684" s="199">
        <v>5</v>
      </c>
      <c r="I684" s="200"/>
      <c r="J684" s="201">
        <f>ROUND(I684*H684,2)</f>
        <v>0</v>
      </c>
      <c r="K684" s="197" t="s">
        <v>156</v>
      </c>
      <c r="L684" s="42"/>
      <c r="M684" s="202" t="s">
        <v>19</v>
      </c>
      <c r="N684" s="203" t="s">
        <v>46</v>
      </c>
      <c r="O684" s="82"/>
      <c r="P684" s="204">
        <f>O684*H684</f>
        <v>0</v>
      </c>
      <c r="Q684" s="204">
        <v>0</v>
      </c>
      <c r="R684" s="204">
        <f>Q684*H684</f>
        <v>0</v>
      </c>
      <c r="S684" s="204">
        <v>0</v>
      </c>
      <c r="T684" s="20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206" t="s">
        <v>217</v>
      </c>
      <c r="AT684" s="206" t="s">
        <v>152</v>
      </c>
      <c r="AU684" s="206" t="s">
        <v>158</v>
      </c>
      <c r="AY684" s="15" t="s">
        <v>150</v>
      </c>
      <c r="BE684" s="207">
        <f>IF(N684="základní",J684,0)</f>
        <v>0</v>
      </c>
      <c r="BF684" s="207">
        <f>IF(N684="snížená",J684,0)</f>
        <v>0</v>
      </c>
      <c r="BG684" s="207">
        <f>IF(N684="zákl. přenesená",J684,0)</f>
        <v>0</v>
      </c>
      <c r="BH684" s="207">
        <f>IF(N684="sníž. přenesená",J684,0)</f>
        <v>0</v>
      </c>
      <c r="BI684" s="207">
        <f>IF(N684="nulová",J684,0)</f>
        <v>0</v>
      </c>
      <c r="BJ684" s="15" t="s">
        <v>80</v>
      </c>
      <c r="BK684" s="207">
        <f>ROUND(I684*H684,2)</f>
        <v>0</v>
      </c>
      <c r="BL684" s="15" t="s">
        <v>217</v>
      </c>
      <c r="BM684" s="206" t="s">
        <v>2335</v>
      </c>
    </row>
    <row r="685" s="2" customFormat="1" ht="14.4" customHeight="1">
      <c r="A685" s="36"/>
      <c r="B685" s="37"/>
      <c r="C685" s="208" t="s">
        <v>2336</v>
      </c>
      <c r="D685" s="208" t="s">
        <v>324</v>
      </c>
      <c r="E685" s="209" t="s">
        <v>2337</v>
      </c>
      <c r="F685" s="210" t="s">
        <v>2338</v>
      </c>
      <c r="G685" s="211" t="s">
        <v>166</v>
      </c>
      <c r="H685" s="212">
        <v>5</v>
      </c>
      <c r="I685" s="213"/>
      <c r="J685" s="214">
        <f>ROUND(I685*H685,2)</f>
        <v>0</v>
      </c>
      <c r="K685" s="210" t="s">
        <v>156</v>
      </c>
      <c r="L685" s="215"/>
      <c r="M685" s="216" t="s">
        <v>19</v>
      </c>
      <c r="N685" s="217" t="s">
        <v>46</v>
      </c>
      <c r="O685" s="82"/>
      <c r="P685" s="204">
        <f>O685*H685</f>
        <v>0</v>
      </c>
      <c r="Q685" s="204">
        <v>0.0023999999999999998</v>
      </c>
      <c r="R685" s="204">
        <f>Q685*H685</f>
        <v>0.011999999999999999</v>
      </c>
      <c r="S685" s="204">
        <v>0</v>
      </c>
      <c r="T685" s="205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206" t="s">
        <v>282</v>
      </c>
      <c r="AT685" s="206" t="s">
        <v>324</v>
      </c>
      <c r="AU685" s="206" t="s">
        <v>158</v>
      </c>
      <c r="AY685" s="15" t="s">
        <v>150</v>
      </c>
      <c r="BE685" s="207">
        <f>IF(N685="základní",J685,0)</f>
        <v>0</v>
      </c>
      <c r="BF685" s="207">
        <f>IF(N685="snížená",J685,0)</f>
        <v>0</v>
      </c>
      <c r="BG685" s="207">
        <f>IF(N685="zákl. přenesená",J685,0)</f>
        <v>0</v>
      </c>
      <c r="BH685" s="207">
        <f>IF(N685="sníž. přenesená",J685,0)</f>
        <v>0</v>
      </c>
      <c r="BI685" s="207">
        <f>IF(N685="nulová",J685,0)</f>
        <v>0</v>
      </c>
      <c r="BJ685" s="15" t="s">
        <v>80</v>
      </c>
      <c r="BK685" s="207">
        <f>ROUND(I685*H685,2)</f>
        <v>0</v>
      </c>
      <c r="BL685" s="15" t="s">
        <v>217</v>
      </c>
      <c r="BM685" s="206" t="s">
        <v>2339</v>
      </c>
    </row>
    <row r="686" s="2" customFormat="1" ht="14.4" customHeight="1">
      <c r="A686" s="36"/>
      <c r="B686" s="37"/>
      <c r="C686" s="195" t="s">
        <v>2340</v>
      </c>
      <c r="D686" s="195" t="s">
        <v>152</v>
      </c>
      <c r="E686" s="196" t="s">
        <v>2341</v>
      </c>
      <c r="F686" s="197" t="s">
        <v>2342</v>
      </c>
      <c r="G686" s="198" t="s">
        <v>166</v>
      </c>
      <c r="H686" s="199">
        <v>20</v>
      </c>
      <c r="I686" s="200"/>
      <c r="J686" s="201">
        <f>ROUND(I686*H686,2)</f>
        <v>0</v>
      </c>
      <c r="K686" s="197" t="s">
        <v>156</v>
      </c>
      <c r="L686" s="42"/>
      <c r="M686" s="202" t="s">
        <v>19</v>
      </c>
      <c r="N686" s="203" t="s">
        <v>46</v>
      </c>
      <c r="O686" s="82"/>
      <c r="P686" s="204">
        <f>O686*H686</f>
        <v>0</v>
      </c>
      <c r="Q686" s="204">
        <v>0</v>
      </c>
      <c r="R686" s="204">
        <f>Q686*H686</f>
        <v>0</v>
      </c>
      <c r="S686" s="204">
        <v>0</v>
      </c>
      <c r="T686" s="20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206" t="s">
        <v>217</v>
      </c>
      <c r="AT686" s="206" t="s">
        <v>152</v>
      </c>
      <c r="AU686" s="206" t="s">
        <v>158</v>
      </c>
      <c r="AY686" s="15" t="s">
        <v>150</v>
      </c>
      <c r="BE686" s="207">
        <f>IF(N686="základní",J686,0)</f>
        <v>0</v>
      </c>
      <c r="BF686" s="207">
        <f>IF(N686="snížená",J686,0)</f>
        <v>0</v>
      </c>
      <c r="BG686" s="207">
        <f>IF(N686="zákl. přenesená",J686,0)</f>
        <v>0</v>
      </c>
      <c r="BH686" s="207">
        <f>IF(N686="sníž. přenesená",J686,0)</f>
        <v>0</v>
      </c>
      <c r="BI686" s="207">
        <f>IF(N686="nulová",J686,0)</f>
        <v>0</v>
      </c>
      <c r="BJ686" s="15" t="s">
        <v>80</v>
      </c>
      <c r="BK686" s="207">
        <f>ROUND(I686*H686,2)</f>
        <v>0</v>
      </c>
      <c r="BL686" s="15" t="s">
        <v>217</v>
      </c>
      <c r="BM686" s="206" t="s">
        <v>2343</v>
      </c>
    </row>
    <row r="687" s="2" customFormat="1" ht="14.4" customHeight="1">
      <c r="A687" s="36"/>
      <c r="B687" s="37"/>
      <c r="C687" s="208" t="s">
        <v>2344</v>
      </c>
      <c r="D687" s="208" t="s">
        <v>324</v>
      </c>
      <c r="E687" s="209" t="s">
        <v>2345</v>
      </c>
      <c r="F687" s="210" t="s">
        <v>2346</v>
      </c>
      <c r="G687" s="211" t="s">
        <v>166</v>
      </c>
      <c r="H687" s="212">
        <v>20</v>
      </c>
      <c r="I687" s="213"/>
      <c r="J687" s="214">
        <f>ROUND(I687*H687,2)</f>
        <v>0</v>
      </c>
      <c r="K687" s="210" t="s">
        <v>19</v>
      </c>
      <c r="L687" s="215"/>
      <c r="M687" s="216" t="s">
        <v>19</v>
      </c>
      <c r="N687" s="217" t="s">
        <v>46</v>
      </c>
      <c r="O687" s="82"/>
      <c r="P687" s="204">
        <f>O687*H687</f>
        <v>0</v>
      </c>
      <c r="Q687" s="204">
        <v>0.00027</v>
      </c>
      <c r="R687" s="204">
        <f>Q687*H687</f>
        <v>0.0054000000000000003</v>
      </c>
      <c r="S687" s="204">
        <v>0</v>
      </c>
      <c r="T687" s="20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206" t="s">
        <v>282</v>
      </c>
      <c r="AT687" s="206" t="s">
        <v>324</v>
      </c>
      <c r="AU687" s="206" t="s">
        <v>158</v>
      </c>
      <c r="AY687" s="15" t="s">
        <v>150</v>
      </c>
      <c r="BE687" s="207">
        <f>IF(N687="základní",J687,0)</f>
        <v>0</v>
      </c>
      <c r="BF687" s="207">
        <f>IF(N687="snížená",J687,0)</f>
        <v>0</v>
      </c>
      <c r="BG687" s="207">
        <f>IF(N687="zákl. přenesená",J687,0)</f>
        <v>0</v>
      </c>
      <c r="BH687" s="207">
        <f>IF(N687="sníž. přenesená",J687,0)</f>
        <v>0</v>
      </c>
      <c r="BI687" s="207">
        <f>IF(N687="nulová",J687,0)</f>
        <v>0</v>
      </c>
      <c r="BJ687" s="15" t="s">
        <v>80</v>
      </c>
      <c r="BK687" s="207">
        <f>ROUND(I687*H687,2)</f>
        <v>0</v>
      </c>
      <c r="BL687" s="15" t="s">
        <v>217</v>
      </c>
      <c r="BM687" s="206" t="s">
        <v>2347</v>
      </c>
    </row>
    <row r="688" s="2" customFormat="1" ht="14.4" customHeight="1">
      <c r="A688" s="36"/>
      <c r="B688" s="37"/>
      <c r="C688" s="195" t="s">
        <v>2348</v>
      </c>
      <c r="D688" s="195" t="s">
        <v>152</v>
      </c>
      <c r="E688" s="196" t="s">
        <v>2349</v>
      </c>
      <c r="F688" s="197" t="s">
        <v>2350</v>
      </c>
      <c r="G688" s="198" t="s">
        <v>166</v>
      </c>
      <c r="H688" s="199">
        <v>10</v>
      </c>
      <c r="I688" s="200"/>
      <c r="J688" s="201">
        <f>ROUND(I688*H688,2)</f>
        <v>0</v>
      </c>
      <c r="K688" s="197" t="s">
        <v>1583</v>
      </c>
      <c r="L688" s="42"/>
      <c r="M688" s="202" t="s">
        <v>19</v>
      </c>
      <c r="N688" s="203" t="s">
        <v>46</v>
      </c>
      <c r="O688" s="82"/>
      <c r="P688" s="204">
        <f>O688*H688</f>
        <v>0</v>
      </c>
      <c r="Q688" s="204">
        <v>0</v>
      </c>
      <c r="R688" s="204">
        <f>Q688*H688</f>
        <v>0</v>
      </c>
      <c r="S688" s="204">
        <v>0</v>
      </c>
      <c r="T688" s="205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206" t="s">
        <v>217</v>
      </c>
      <c r="AT688" s="206" t="s">
        <v>152</v>
      </c>
      <c r="AU688" s="206" t="s">
        <v>158</v>
      </c>
      <c r="AY688" s="15" t="s">
        <v>150</v>
      </c>
      <c r="BE688" s="207">
        <f>IF(N688="základní",J688,0)</f>
        <v>0</v>
      </c>
      <c r="BF688" s="207">
        <f>IF(N688="snížená",J688,0)</f>
        <v>0</v>
      </c>
      <c r="BG688" s="207">
        <f>IF(N688="zákl. přenesená",J688,0)</f>
        <v>0</v>
      </c>
      <c r="BH688" s="207">
        <f>IF(N688="sníž. přenesená",J688,0)</f>
        <v>0</v>
      </c>
      <c r="BI688" s="207">
        <f>IF(N688="nulová",J688,0)</f>
        <v>0</v>
      </c>
      <c r="BJ688" s="15" t="s">
        <v>80</v>
      </c>
      <c r="BK688" s="207">
        <f>ROUND(I688*H688,2)</f>
        <v>0</v>
      </c>
      <c r="BL688" s="15" t="s">
        <v>217</v>
      </c>
      <c r="BM688" s="206" t="s">
        <v>2351</v>
      </c>
    </row>
    <row r="689" s="2" customFormat="1" ht="14.4" customHeight="1">
      <c r="A689" s="36"/>
      <c r="B689" s="37"/>
      <c r="C689" s="208" t="s">
        <v>2352</v>
      </c>
      <c r="D689" s="208" t="s">
        <v>324</v>
      </c>
      <c r="E689" s="209" t="s">
        <v>2353</v>
      </c>
      <c r="F689" s="210" t="s">
        <v>2354</v>
      </c>
      <c r="G689" s="211" t="s">
        <v>166</v>
      </c>
      <c r="H689" s="212">
        <v>10</v>
      </c>
      <c r="I689" s="213"/>
      <c r="J689" s="214">
        <f>ROUND(I689*H689,2)</f>
        <v>0</v>
      </c>
      <c r="K689" s="210" t="s">
        <v>1583</v>
      </c>
      <c r="L689" s="215"/>
      <c r="M689" s="216" t="s">
        <v>19</v>
      </c>
      <c r="N689" s="217" t="s">
        <v>46</v>
      </c>
      <c r="O689" s="82"/>
      <c r="P689" s="204">
        <f>O689*H689</f>
        <v>0</v>
      </c>
      <c r="Q689" s="204">
        <v>0.00040000000000000002</v>
      </c>
      <c r="R689" s="204">
        <f>Q689*H689</f>
        <v>0.0040000000000000001</v>
      </c>
      <c r="S689" s="204">
        <v>0</v>
      </c>
      <c r="T689" s="205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206" t="s">
        <v>282</v>
      </c>
      <c r="AT689" s="206" t="s">
        <v>324</v>
      </c>
      <c r="AU689" s="206" t="s">
        <v>158</v>
      </c>
      <c r="AY689" s="15" t="s">
        <v>150</v>
      </c>
      <c r="BE689" s="207">
        <f>IF(N689="základní",J689,0)</f>
        <v>0</v>
      </c>
      <c r="BF689" s="207">
        <f>IF(N689="snížená",J689,0)</f>
        <v>0</v>
      </c>
      <c r="BG689" s="207">
        <f>IF(N689="zákl. přenesená",J689,0)</f>
        <v>0</v>
      </c>
      <c r="BH689" s="207">
        <f>IF(N689="sníž. přenesená",J689,0)</f>
        <v>0</v>
      </c>
      <c r="BI689" s="207">
        <f>IF(N689="nulová",J689,0)</f>
        <v>0</v>
      </c>
      <c r="BJ689" s="15" t="s">
        <v>80</v>
      </c>
      <c r="BK689" s="207">
        <f>ROUND(I689*H689,2)</f>
        <v>0</v>
      </c>
      <c r="BL689" s="15" t="s">
        <v>217</v>
      </c>
      <c r="BM689" s="206" t="s">
        <v>2355</v>
      </c>
    </row>
    <row r="690" s="2" customFormat="1" ht="14.4" customHeight="1">
      <c r="A690" s="36"/>
      <c r="B690" s="37"/>
      <c r="C690" s="195" t="s">
        <v>2356</v>
      </c>
      <c r="D690" s="195" t="s">
        <v>152</v>
      </c>
      <c r="E690" s="196" t="s">
        <v>2357</v>
      </c>
      <c r="F690" s="197" t="s">
        <v>2358</v>
      </c>
      <c r="G690" s="198" t="s">
        <v>166</v>
      </c>
      <c r="H690" s="199">
        <v>10</v>
      </c>
      <c r="I690" s="200"/>
      <c r="J690" s="201">
        <f>ROUND(I690*H690,2)</f>
        <v>0</v>
      </c>
      <c r="K690" s="197" t="s">
        <v>1583</v>
      </c>
      <c r="L690" s="42"/>
      <c r="M690" s="202" t="s">
        <v>19</v>
      </c>
      <c r="N690" s="203" t="s">
        <v>46</v>
      </c>
      <c r="O690" s="82"/>
      <c r="P690" s="204">
        <f>O690*H690</f>
        <v>0</v>
      </c>
      <c r="Q690" s="204">
        <v>0</v>
      </c>
      <c r="R690" s="204">
        <f>Q690*H690</f>
        <v>0</v>
      </c>
      <c r="S690" s="204">
        <v>0</v>
      </c>
      <c r="T690" s="20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206" t="s">
        <v>217</v>
      </c>
      <c r="AT690" s="206" t="s">
        <v>152</v>
      </c>
      <c r="AU690" s="206" t="s">
        <v>158</v>
      </c>
      <c r="AY690" s="15" t="s">
        <v>150</v>
      </c>
      <c r="BE690" s="207">
        <f>IF(N690="základní",J690,0)</f>
        <v>0</v>
      </c>
      <c r="BF690" s="207">
        <f>IF(N690="snížená",J690,0)</f>
        <v>0</v>
      </c>
      <c r="BG690" s="207">
        <f>IF(N690="zákl. přenesená",J690,0)</f>
        <v>0</v>
      </c>
      <c r="BH690" s="207">
        <f>IF(N690="sníž. přenesená",J690,0)</f>
        <v>0</v>
      </c>
      <c r="BI690" s="207">
        <f>IF(N690="nulová",J690,0)</f>
        <v>0</v>
      </c>
      <c r="BJ690" s="15" t="s">
        <v>80</v>
      </c>
      <c r="BK690" s="207">
        <f>ROUND(I690*H690,2)</f>
        <v>0</v>
      </c>
      <c r="BL690" s="15" t="s">
        <v>217</v>
      </c>
      <c r="BM690" s="206" t="s">
        <v>2359</v>
      </c>
    </row>
    <row r="691" s="2" customFormat="1" ht="14.4" customHeight="1">
      <c r="A691" s="36"/>
      <c r="B691" s="37"/>
      <c r="C691" s="208" t="s">
        <v>2360</v>
      </c>
      <c r="D691" s="208" t="s">
        <v>324</v>
      </c>
      <c r="E691" s="209" t="s">
        <v>2361</v>
      </c>
      <c r="F691" s="210" t="s">
        <v>2362</v>
      </c>
      <c r="G691" s="211" t="s">
        <v>166</v>
      </c>
      <c r="H691" s="212">
        <v>10</v>
      </c>
      <c r="I691" s="213"/>
      <c r="J691" s="214">
        <f>ROUND(I691*H691,2)</f>
        <v>0</v>
      </c>
      <c r="K691" s="210" t="s">
        <v>1583</v>
      </c>
      <c r="L691" s="215"/>
      <c r="M691" s="216" t="s">
        <v>19</v>
      </c>
      <c r="N691" s="217" t="s">
        <v>46</v>
      </c>
      <c r="O691" s="82"/>
      <c r="P691" s="204">
        <f>O691*H691</f>
        <v>0</v>
      </c>
      <c r="Q691" s="204">
        <v>0.0011999999999999999</v>
      </c>
      <c r="R691" s="204">
        <f>Q691*H691</f>
        <v>0.011999999999999999</v>
      </c>
      <c r="S691" s="204">
        <v>0</v>
      </c>
      <c r="T691" s="20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206" t="s">
        <v>282</v>
      </c>
      <c r="AT691" s="206" t="s">
        <v>324</v>
      </c>
      <c r="AU691" s="206" t="s">
        <v>158</v>
      </c>
      <c r="AY691" s="15" t="s">
        <v>150</v>
      </c>
      <c r="BE691" s="207">
        <f>IF(N691="základní",J691,0)</f>
        <v>0</v>
      </c>
      <c r="BF691" s="207">
        <f>IF(N691="snížená",J691,0)</f>
        <v>0</v>
      </c>
      <c r="BG691" s="207">
        <f>IF(N691="zákl. přenesená",J691,0)</f>
        <v>0</v>
      </c>
      <c r="BH691" s="207">
        <f>IF(N691="sníž. přenesená",J691,0)</f>
        <v>0</v>
      </c>
      <c r="BI691" s="207">
        <f>IF(N691="nulová",J691,0)</f>
        <v>0</v>
      </c>
      <c r="BJ691" s="15" t="s">
        <v>80</v>
      </c>
      <c r="BK691" s="207">
        <f>ROUND(I691*H691,2)</f>
        <v>0</v>
      </c>
      <c r="BL691" s="15" t="s">
        <v>217</v>
      </c>
      <c r="BM691" s="206" t="s">
        <v>2363</v>
      </c>
    </row>
    <row r="692" s="2" customFormat="1" ht="14.4" customHeight="1">
      <c r="A692" s="36"/>
      <c r="B692" s="37"/>
      <c r="C692" s="195" t="s">
        <v>2364</v>
      </c>
      <c r="D692" s="195" t="s">
        <v>152</v>
      </c>
      <c r="E692" s="196" t="s">
        <v>2365</v>
      </c>
      <c r="F692" s="197" t="s">
        <v>2366</v>
      </c>
      <c r="G692" s="198" t="s">
        <v>166</v>
      </c>
      <c r="H692" s="199">
        <v>10</v>
      </c>
      <c r="I692" s="200"/>
      <c r="J692" s="201">
        <f>ROUND(I692*H692,2)</f>
        <v>0</v>
      </c>
      <c r="K692" s="197" t="s">
        <v>1583</v>
      </c>
      <c r="L692" s="42"/>
      <c r="M692" s="202" t="s">
        <v>19</v>
      </c>
      <c r="N692" s="203" t="s">
        <v>46</v>
      </c>
      <c r="O692" s="82"/>
      <c r="P692" s="204">
        <f>O692*H692</f>
        <v>0</v>
      </c>
      <c r="Q692" s="204">
        <v>0</v>
      </c>
      <c r="R692" s="204">
        <f>Q692*H692</f>
        <v>0</v>
      </c>
      <c r="S692" s="204">
        <v>0</v>
      </c>
      <c r="T692" s="20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206" t="s">
        <v>217</v>
      </c>
      <c r="AT692" s="206" t="s">
        <v>152</v>
      </c>
      <c r="AU692" s="206" t="s">
        <v>158</v>
      </c>
      <c r="AY692" s="15" t="s">
        <v>150</v>
      </c>
      <c r="BE692" s="207">
        <f>IF(N692="základní",J692,0)</f>
        <v>0</v>
      </c>
      <c r="BF692" s="207">
        <f>IF(N692="snížená",J692,0)</f>
        <v>0</v>
      </c>
      <c r="BG692" s="207">
        <f>IF(N692="zákl. přenesená",J692,0)</f>
        <v>0</v>
      </c>
      <c r="BH692" s="207">
        <f>IF(N692="sníž. přenesená",J692,0)</f>
        <v>0</v>
      </c>
      <c r="BI692" s="207">
        <f>IF(N692="nulová",J692,0)</f>
        <v>0</v>
      </c>
      <c r="BJ692" s="15" t="s">
        <v>80</v>
      </c>
      <c r="BK692" s="207">
        <f>ROUND(I692*H692,2)</f>
        <v>0</v>
      </c>
      <c r="BL692" s="15" t="s">
        <v>217</v>
      </c>
      <c r="BM692" s="206" t="s">
        <v>2367</v>
      </c>
    </row>
    <row r="693" s="2" customFormat="1" ht="14.4" customHeight="1">
      <c r="A693" s="36"/>
      <c r="B693" s="37"/>
      <c r="C693" s="208" t="s">
        <v>2368</v>
      </c>
      <c r="D693" s="208" t="s">
        <v>324</v>
      </c>
      <c r="E693" s="209" t="s">
        <v>2369</v>
      </c>
      <c r="F693" s="210" t="s">
        <v>2370</v>
      </c>
      <c r="G693" s="211" t="s">
        <v>166</v>
      </c>
      <c r="H693" s="212">
        <v>10</v>
      </c>
      <c r="I693" s="213"/>
      <c r="J693" s="214">
        <f>ROUND(I693*H693,2)</f>
        <v>0</v>
      </c>
      <c r="K693" s="210" t="s">
        <v>1583</v>
      </c>
      <c r="L693" s="215"/>
      <c r="M693" s="216" t="s">
        <v>19</v>
      </c>
      <c r="N693" s="217" t="s">
        <v>46</v>
      </c>
      <c r="O693" s="82"/>
      <c r="P693" s="204">
        <f>O693*H693</f>
        <v>0</v>
      </c>
      <c r="Q693" s="204">
        <v>0.0022000000000000001</v>
      </c>
      <c r="R693" s="204">
        <f>Q693*H693</f>
        <v>0.022000000000000002</v>
      </c>
      <c r="S693" s="204">
        <v>0</v>
      </c>
      <c r="T693" s="205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6" t="s">
        <v>282</v>
      </c>
      <c r="AT693" s="206" t="s">
        <v>324</v>
      </c>
      <c r="AU693" s="206" t="s">
        <v>158</v>
      </c>
      <c r="AY693" s="15" t="s">
        <v>150</v>
      </c>
      <c r="BE693" s="207">
        <f>IF(N693="základní",J693,0)</f>
        <v>0</v>
      </c>
      <c r="BF693" s="207">
        <f>IF(N693="snížená",J693,0)</f>
        <v>0</v>
      </c>
      <c r="BG693" s="207">
        <f>IF(N693="zákl. přenesená",J693,0)</f>
        <v>0</v>
      </c>
      <c r="BH693" s="207">
        <f>IF(N693="sníž. přenesená",J693,0)</f>
        <v>0</v>
      </c>
      <c r="BI693" s="207">
        <f>IF(N693="nulová",J693,0)</f>
        <v>0</v>
      </c>
      <c r="BJ693" s="15" t="s">
        <v>80</v>
      </c>
      <c r="BK693" s="207">
        <f>ROUND(I693*H693,2)</f>
        <v>0</v>
      </c>
      <c r="BL693" s="15" t="s">
        <v>217</v>
      </c>
      <c r="BM693" s="206" t="s">
        <v>2371</v>
      </c>
    </row>
    <row r="694" s="2" customFormat="1" ht="14.4" customHeight="1">
      <c r="A694" s="36"/>
      <c r="B694" s="37"/>
      <c r="C694" s="208" t="s">
        <v>2372</v>
      </c>
      <c r="D694" s="208" t="s">
        <v>324</v>
      </c>
      <c r="E694" s="209" t="s">
        <v>2373</v>
      </c>
      <c r="F694" s="210" t="s">
        <v>2374</v>
      </c>
      <c r="G694" s="211" t="s">
        <v>166</v>
      </c>
      <c r="H694" s="212">
        <v>10</v>
      </c>
      <c r="I694" s="213"/>
      <c r="J694" s="214">
        <f>ROUND(I694*H694,2)</f>
        <v>0</v>
      </c>
      <c r="K694" s="210" t="s">
        <v>156</v>
      </c>
      <c r="L694" s="215"/>
      <c r="M694" s="216" t="s">
        <v>19</v>
      </c>
      <c r="N694" s="217" t="s">
        <v>46</v>
      </c>
      <c r="O694" s="82"/>
      <c r="P694" s="204">
        <f>O694*H694</f>
        <v>0</v>
      </c>
      <c r="Q694" s="204">
        <v>0.00014999999999999999</v>
      </c>
      <c r="R694" s="204">
        <f>Q694*H694</f>
        <v>0.0014999999999999998</v>
      </c>
      <c r="S694" s="204">
        <v>0</v>
      </c>
      <c r="T694" s="205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206" t="s">
        <v>282</v>
      </c>
      <c r="AT694" s="206" t="s">
        <v>324</v>
      </c>
      <c r="AU694" s="206" t="s">
        <v>158</v>
      </c>
      <c r="AY694" s="15" t="s">
        <v>150</v>
      </c>
      <c r="BE694" s="207">
        <f>IF(N694="základní",J694,0)</f>
        <v>0</v>
      </c>
      <c r="BF694" s="207">
        <f>IF(N694="snížená",J694,0)</f>
        <v>0</v>
      </c>
      <c r="BG694" s="207">
        <f>IF(N694="zákl. přenesená",J694,0)</f>
        <v>0</v>
      </c>
      <c r="BH694" s="207">
        <f>IF(N694="sníž. přenesená",J694,0)</f>
        <v>0</v>
      </c>
      <c r="BI694" s="207">
        <f>IF(N694="nulová",J694,0)</f>
        <v>0</v>
      </c>
      <c r="BJ694" s="15" t="s">
        <v>80</v>
      </c>
      <c r="BK694" s="207">
        <f>ROUND(I694*H694,2)</f>
        <v>0</v>
      </c>
      <c r="BL694" s="15" t="s">
        <v>217</v>
      </c>
      <c r="BM694" s="206" t="s">
        <v>2375</v>
      </c>
    </row>
    <row r="695" s="2" customFormat="1" ht="14.4" customHeight="1">
      <c r="A695" s="36"/>
      <c r="B695" s="37"/>
      <c r="C695" s="195" t="s">
        <v>2376</v>
      </c>
      <c r="D695" s="195" t="s">
        <v>152</v>
      </c>
      <c r="E695" s="196" t="s">
        <v>2377</v>
      </c>
      <c r="F695" s="197" t="s">
        <v>2378</v>
      </c>
      <c r="G695" s="198" t="s">
        <v>166</v>
      </c>
      <c r="H695" s="199">
        <v>10</v>
      </c>
      <c r="I695" s="200"/>
      <c r="J695" s="201">
        <f>ROUND(I695*H695,2)</f>
        <v>0</v>
      </c>
      <c r="K695" s="197" t="s">
        <v>1583</v>
      </c>
      <c r="L695" s="42"/>
      <c r="M695" s="202" t="s">
        <v>19</v>
      </c>
      <c r="N695" s="203" t="s">
        <v>46</v>
      </c>
      <c r="O695" s="82"/>
      <c r="P695" s="204">
        <f>O695*H695</f>
        <v>0</v>
      </c>
      <c r="Q695" s="204">
        <v>0</v>
      </c>
      <c r="R695" s="204">
        <f>Q695*H695</f>
        <v>0</v>
      </c>
      <c r="S695" s="204">
        <v>0</v>
      </c>
      <c r="T695" s="205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06" t="s">
        <v>217</v>
      </c>
      <c r="AT695" s="206" t="s">
        <v>152</v>
      </c>
      <c r="AU695" s="206" t="s">
        <v>158</v>
      </c>
      <c r="AY695" s="15" t="s">
        <v>150</v>
      </c>
      <c r="BE695" s="207">
        <f>IF(N695="základní",J695,0)</f>
        <v>0</v>
      </c>
      <c r="BF695" s="207">
        <f>IF(N695="snížená",J695,0)</f>
        <v>0</v>
      </c>
      <c r="BG695" s="207">
        <f>IF(N695="zákl. přenesená",J695,0)</f>
        <v>0</v>
      </c>
      <c r="BH695" s="207">
        <f>IF(N695="sníž. přenesená",J695,0)</f>
        <v>0</v>
      </c>
      <c r="BI695" s="207">
        <f>IF(N695="nulová",J695,0)</f>
        <v>0</v>
      </c>
      <c r="BJ695" s="15" t="s">
        <v>80</v>
      </c>
      <c r="BK695" s="207">
        <f>ROUND(I695*H695,2)</f>
        <v>0</v>
      </c>
      <c r="BL695" s="15" t="s">
        <v>217</v>
      </c>
      <c r="BM695" s="206" t="s">
        <v>2379</v>
      </c>
    </row>
    <row r="696" s="2" customFormat="1" ht="14.4" customHeight="1">
      <c r="A696" s="36"/>
      <c r="B696" s="37"/>
      <c r="C696" s="208" t="s">
        <v>2380</v>
      </c>
      <c r="D696" s="208" t="s">
        <v>324</v>
      </c>
      <c r="E696" s="209" t="s">
        <v>2381</v>
      </c>
      <c r="F696" s="210" t="s">
        <v>2382</v>
      </c>
      <c r="G696" s="211" t="s">
        <v>166</v>
      </c>
      <c r="H696" s="212">
        <v>10</v>
      </c>
      <c r="I696" s="213"/>
      <c r="J696" s="214">
        <f>ROUND(I696*H696,2)</f>
        <v>0</v>
      </c>
      <c r="K696" s="210" t="s">
        <v>1583</v>
      </c>
      <c r="L696" s="215"/>
      <c r="M696" s="216" t="s">
        <v>19</v>
      </c>
      <c r="N696" s="217" t="s">
        <v>46</v>
      </c>
      <c r="O696" s="82"/>
      <c r="P696" s="204">
        <f>O696*H696</f>
        <v>0</v>
      </c>
      <c r="Q696" s="204">
        <v>0.00010000000000000001</v>
      </c>
      <c r="R696" s="204">
        <f>Q696*H696</f>
        <v>0.001</v>
      </c>
      <c r="S696" s="204">
        <v>0</v>
      </c>
      <c r="T696" s="20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206" t="s">
        <v>282</v>
      </c>
      <c r="AT696" s="206" t="s">
        <v>324</v>
      </c>
      <c r="AU696" s="206" t="s">
        <v>158</v>
      </c>
      <c r="AY696" s="15" t="s">
        <v>150</v>
      </c>
      <c r="BE696" s="207">
        <f>IF(N696="základní",J696,0)</f>
        <v>0</v>
      </c>
      <c r="BF696" s="207">
        <f>IF(N696="snížená",J696,0)</f>
        <v>0</v>
      </c>
      <c r="BG696" s="207">
        <f>IF(N696="zákl. přenesená",J696,0)</f>
        <v>0</v>
      </c>
      <c r="BH696" s="207">
        <f>IF(N696="sníž. přenesená",J696,0)</f>
        <v>0</v>
      </c>
      <c r="BI696" s="207">
        <f>IF(N696="nulová",J696,0)</f>
        <v>0</v>
      </c>
      <c r="BJ696" s="15" t="s">
        <v>80</v>
      </c>
      <c r="BK696" s="207">
        <f>ROUND(I696*H696,2)</f>
        <v>0</v>
      </c>
      <c r="BL696" s="15" t="s">
        <v>217</v>
      </c>
      <c r="BM696" s="206" t="s">
        <v>2383</v>
      </c>
    </row>
    <row r="697" s="2" customFormat="1" ht="24.15" customHeight="1">
      <c r="A697" s="36"/>
      <c r="B697" s="37"/>
      <c r="C697" s="195" t="s">
        <v>2384</v>
      </c>
      <c r="D697" s="195" t="s">
        <v>152</v>
      </c>
      <c r="E697" s="196" t="s">
        <v>2385</v>
      </c>
      <c r="F697" s="197" t="s">
        <v>2386</v>
      </c>
      <c r="G697" s="198" t="s">
        <v>166</v>
      </c>
      <c r="H697" s="199">
        <v>11</v>
      </c>
      <c r="I697" s="200"/>
      <c r="J697" s="201">
        <f>ROUND(I697*H697,2)</f>
        <v>0</v>
      </c>
      <c r="K697" s="197" t="s">
        <v>156</v>
      </c>
      <c r="L697" s="42"/>
      <c r="M697" s="202" t="s">
        <v>19</v>
      </c>
      <c r="N697" s="203" t="s">
        <v>46</v>
      </c>
      <c r="O697" s="82"/>
      <c r="P697" s="204">
        <f>O697*H697</f>
        <v>0</v>
      </c>
      <c r="Q697" s="204">
        <v>0.00027</v>
      </c>
      <c r="R697" s="204">
        <f>Q697*H697</f>
        <v>0.00297</v>
      </c>
      <c r="S697" s="204">
        <v>0</v>
      </c>
      <c r="T697" s="20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206" t="s">
        <v>217</v>
      </c>
      <c r="AT697" s="206" t="s">
        <v>152</v>
      </c>
      <c r="AU697" s="206" t="s">
        <v>158</v>
      </c>
      <c r="AY697" s="15" t="s">
        <v>150</v>
      </c>
      <c r="BE697" s="207">
        <f>IF(N697="základní",J697,0)</f>
        <v>0</v>
      </c>
      <c r="BF697" s="207">
        <f>IF(N697="snížená",J697,0)</f>
        <v>0</v>
      </c>
      <c r="BG697" s="207">
        <f>IF(N697="zákl. přenesená",J697,0)</f>
        <v>0</v>
      </c>
      <c r="BH697" s="207">
        <f>IF(N697="sníž. přenesená",J697,0)</f>
        <v>0</v>
      </c>
      <c r="BI697" s="207">
        <f>IF(N697="nulová",J697,0)</f>
        <v>0</v>
      </c>
      <c r="BJ697" s="15" t="s">
        <v>80</v>
      </c>
      <c r="BK697" s="207">
        <f>ROUND(I697*H697,2)</f>
        <v>0</v>
      </c>
      <c r="BL697" s="15" t="s">
        <v>217</v>
      </c>
      <c r="BM697" s="206" t="s">
        <v>2387</v>
      </c>
    </row>
    <row r="698" s="2" customFormat="1" ht="14.4" customHeight="1">
      <c r="A698" s="36"/>
      <c r="B698" s="37"/>
      <c r="C698" s="208" t="s">
        <v>2388</v>
      </c>
      <c r="D698" s="208" t="s">
        <v>324</v>
      </c>
      <c r="E698" s="209" t="s">
        <v>2389</v>
      </c>
      <c r="F698" s="210" t="s">
        <v>2390</v>
      </c>
      <c r="G698" s="211" t="s">
        <v>166</v>
      </c>
      <c r="H698" s="212">
        <v>11</v>
      </c>
      <c r="I698" s="213"/>
      <c r="J698" s="214">
        <f>ROUND(I698*H698,2)</f>
        <v>0</v>
      </c>
      <c r="K698" s="210" t="s">
        <v>156</v>
      </c>
      <c r="L698" s="215"/>
      <c r="M698" s="216" t="s">
        <v>19</v>
      </c>
      <c r="N698" s="217" t="s">
        <v>46</v>
      </c>
      <c r="O698" s="82"/>
      <c r="P698" s="204">
        <f>O698*H698</f>
        <v>0</v>
      </c>
      <c r="Q698" s="204">
        <v>0.029999999999999999</v>
      </c>
      <c r="R698" s="204">
        <f>Q698*H698</f>
        <v>0.32999999999999996</v>
      </c>
      <c r="S698" s="204">
        <v>0</v>
      </c>
      <c r="T698" s="205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206" t="s">
        <v>282</v>
      </c>
      <c r="AT698" s="206" t="s">
        <v>324</v>
      </c>
      <c r="AU698" s="206" t="s">
        <v>158</v>
      </c>
      <c r="AY698" s="15" t="s">
        <v>150</v>
      </c>
      <c r="BE698" s="207">
        <f>IF(N698="základní",J698,0)</f>
        <v>0</v>
      </c>
      <c r="BF698" s="207">
        <f>IF(N698="snížená",J698,0)</f>
        <v>0</v>
      </c>
      <c r="BG698" s="207">
        <f>IF(N698="zákl. přenesená",J698,0)</f>
        <v>0</v>
      </c>
      <c r="BH698" s="207">
        <f>IF(N698="sníž. přenesená",J698,0)</f>
        <v>0</v>
      </c>
      <c r="BI698" s="207">
        <f>IF(N698="nulová",J698,0)</f>
        <v>0</v>
      </c>
      <c r="BJ698" s="15" t="s">
        <v>80</v>
      </c>
      <c r="BK698" s="207">
        <f>ROUND(I698*H698,2)</f>
        <v>0</v>
      </c>
      <c r="BL698" s="15" t="s">
        <v>217</v>
      </c>
      <c r="BM698" s="206" t="s">
        <v>2391</v>
      </c>
    </row>
    <row r="699" s="2" customFormat="1" ht="14.4" customHeight="1">
      <c r="A699" s="36"/>
      <c r="B699" s="37"/>
      <c r="C699" s="208" t="s">
        <v>2392</v>
      </c>
      <c r="D699" s="208" t="s">
        <v>324</v>
      </c>
      <c r="E699" s="209" t="s">
        <v>2393</v>
      </c>
      <c r="F699" s="210" t="s">
        <v>2394</v>
      </c>
      <c r="G699" s="211" t="s">
        <v>166</v>
      </c>
      <c r="H699" s="212">
        <v>11</v>
      </c>
      <c r="I699" s="213"/>
      <c r="J699" s="214">
        <f>ROUND(I699*H699,2)</f>
        <v>0</v>
      </c>
      <c r="K699" s="210" t="s">
        <v>156</v>
      </c>
      <c r="L699" s="215"/>
      <c r="M699" s="216" t="s">
        <v>19</v>
      </c>
      <c r="N699" s="217" t="s">
        <v>46</v>
      </c>
      <c r="O699" s="82"/>
      <c r="P699" s="204">
        <f>O699*H699</f>
        <v>0</v>
      </c>
      <c r="Q699" s="204">
        <v>0.0041200000000000004</v>
      </c>
      <c r="R699" s="204">
        <f>Q699*H699</f>
        <v>0.045320000000000006</v>
      </c>
      <c r="S699" s="204">
        <v>0</v>
      </c>
      <c r="T699" s="20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206" t="s">
        <v>282</v>
      </c>
      <c r="AT699" s="206" t="s">
        <v>324</v>
      </c>
      <c r="AU699" s="206" t="s">
        <v>158</v>
      </c>
      <c r="AY699" s="15" t="s">
        <v>150</v>
      </c>
      <c r="BE699" s="207">
        <f>IF(N699="základní",J699,0)</f>
        <v>0</v>
      </c>
      <c r="BF699" s="207">
        <f>IF(N699="snížená",J699,0)</f>
        <v>0</v>
      </c>
      <c r="BG699" s="207">
        <f>IF(N699="zákl. přenesená",J699,0)</f>
        <v>0</v>
      </c>
      <c r="BH699" s="207">
        <f>IF(N699="sníž. přenesená",J699,0)</f>
        <v>0</v>
      </c>
      <c r="BI699" s="207">
        <f>IF(N699="nulová",J699,0)</f>
        <v>0</v>
      </c>
      <c r="BJ699" s="15" t="s">
        <v>80</v>
      </c>
      <c r="BK699" s="207">
        <f>ROUND(I699*H699,2)</f>
        <v>0</v>
      </c>
      <c r="BL699" s="15" t="s">
        <v>217</v>
      </c>
      <c r="BM699" s="206" t="s">
        <v>2395</v>
      </c>
    </row>
    <row r="700" s="2" customFormat="1" ht="14.4" customHeight="1">
      <c r="A700" s="36"/>
      <c r="B700" s="37"/>
      <c r="C700" s="208" t="s">
        <v>2396</v>
      </c>
      <c r="D700" s="208" t="s">
        <v>324</v>
      </c>
      <c r="E700" s="209" t="s">
        <v>2397</v>
      </c>
      <c r="F700" s="210" t="s">
        <v>2398</v>
      </c>
      <c r="G700" s="211" t="s">
        <v>166</v>
      </c>
      <c r="H700" s="212">
        <v>11</v>
      </c>
      <c r="I700" s="213"/>
      <c r="J700" s="214">
        <f>ROUND(I700*H700,2)</f>
        <v>0</v>
      </c>
      <c r="K700" s="210" t="s">
        <v>156</v>
      </c>
      <c r="L700" s="215"/>
      <c r="M700" s="216" t="s">
        <v>19</v>
      </c>
      <c r="N700" s="217" t="s">
        <v>46</v>
      </c>
      <c r="O700" s="82"/>
      <c r="P700" s="204">
        <f>O700*H700</f>
        <v>0</v>
      </c>
      <c r="Q700" s="204">
        <v>0.0051999999999999998</v>
      </c>
      <c r="R700" s="204">
        <f>Q700*H700</f>
        <v>0.057200000000000001</v>
      </c>
      <c r="S700" s="204">
        <v>0</v>
      </c>
      <c r="T700" s="205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206" t="s">
        <v>282</v>
      </c>
      <c r="AT700" s="206" t="s">
        <v>324</v>
      </c>
      <c r="AU700" s="206" t="s">
        <v>158</v>
      </c>
      <c r="AY700" s="15" t="s">
        <v>150</v>
      </c>
      <c r="BE700" s="207">
        <f>IF(N700="základní",J700,0)</f>
        <v>0</v>
      </c>
      <c r="BF700" s="207">
        <f>IF(N700="snížená",J700,0)</f>
        <v>0</v>
      </c>
      <c r="BG700" s="207">
        <f>IF(N700="zákl. přenesená",J700,0)</f>
        <v>0</v>
      </c>
      <c r="BH700" s="207">
        <f>IF(N700="sníž. přenesená",J700,0)</f>
        <v>0</v>
      </c>
      <c r="BI700" s="207">
        <f>IF(N700="nulová",J700,0)</f>
        <v>0</v>
      </c>
      <c r="BJ700" s="15" t="s">
        <v>80</v>
      </c>
      <c r="BK700" s="207">
        <f>ROUND(I700*H700,2)</f>
        <v>0</v>
      </c>
      <c r="BL700" s="15" t="s">
        <v>217</v>
      </c>
      <c r="BM700" s="206" t="s">
        <v>2399</v>
      </c>
    </row>
    <row r="701" s="2" customFormat="1" ht="14.4" customHeight="1">
      <c r="A701" s="36"/>
      <c r="B701" s="37"/>
      <c r="C701" s="208" t="s">
        <v>2400</v>
      </c>
      <c r="D701" s="208" t="s">
        <v>324</v>
      </c>
      <c r="E701" s="209" t="s">
        <v>2401</v>
      </c>
      <c r="F701" s="210" t="s">
        <v>2402</v>
      </c>
      <c r="G701" s="211" t="s">
        <v>166</v>
      </c>
      <c r="H701" s="212">
        <v>11</v>
      </c>
      <c r="I701" s="213"/>
      <c r="J701" s="214">
        <f>ROUND(I701*H701,2)</f>
        <v>0</v>
      </c>
      <c r="K701" s="210" t="s">
        <v>156</v>
      </c>
      <c r="L701" s="215"/>
      <c r="M701" s="216" t="s">
        <v>19</v>
      </c>
      <c r="N701" s="217" t="s">
        <v>46</v>
      </c>
      <c r="O701" s="82"/>
      <c r="P701" s="204">
        <f>O701*H701</f>
        <v>0</v>
      </c>
      <c r="Q701" s="204">
        <v>0.00046000000000000001</v>
      </c>
      <c r="R701" s="204">
        <f>Q701*H701</f>
        <v>0.0050600000000000003</v>
      </c>
      <c r="S701" s="204">
        <v>0</v>
      </c>
      <c r="T701" s="20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06" t="s">
        <v>282</v>
      </c>
      <c r="AT701" s="206" t="s">
        <v>324</v>
      </c>
      <c r="AU701" s="206" t="s">
        <v>158</v>
      </c>
      <c r="AY701" s="15" t="s">
        <v>150</v>
      </c>
      <c r="BE701" s="207">
        <f>IF(N701="základní",J701,0)</f>
        <v>0</v>
      </c>
      <c r="BF701" s="207">
        <f>IF(N701="snížená",J701,0)</f>
        <v>0</v>
      </c>
      <c r="BG701" s="207">
        <f>IF(N701="zákl. přenesená",J701,0)</f>
        <v>0</v>
      </c>
      <c r="BH701" s="207">
        <f>IF(N701="sníž. přenesená",J701,0)</f>
        <v>0</v>
      </c>
      <c r="BI701" s="207">
        <f>IF(N701="nulová",J701,0)</f>
        <v>0</v>
      </c>
      <c r="BJ701" s="15" t="s">
        <v>80</v>
      </c>
      <c r="BK701" s="207">
        <f>ROUND(I701*H701,2)</f>
        <v>0</v>
      </c>
      <c r="BL701" s="15" t="s">
        <v>217</v>
      </c>
      <c r="BM701" s="206" t="s">
        <v>2403</v>
      </c>
    </row>
    <row r="702" s="2" customFormat="1" ht="14.4" customHeight="1">
      <c r="A702" s="36"/>
      <c r="B702" s="37"/>
      <c r="C702" s="208" t="s">
        <v>2404</v>
      </c>
      <c r="D702" s="208" t="s">
        <v>324</v>
      </c>
      <c r="E702" s="209" t="s">
        <v>2405</v>
      </c>
      <c r="F702" s="210" t="s">
        <v>2406</v>
      </c>
      <c r="G702" s="211" t="s">
        <v>166</v>
      </c>
      <c r="H702" s="212">
        <v>2</v>
      </c>
      <c r="I702" s="213"/>
      <c r="J702" s="214">
        <f>ROUND(I702*H702,2)</f>
        <v>0</v>
      </c>
      <c r="K702" s="210" t="s">
        <v>156</v>
      </c>
      <c r="L702" s="215"/>
      <c r="M702" s="216" t="s">
        <v>19</v>
      </c>
      <c r="N702" s="217" t="s">
        <v>46</v>
      </c>
      <c r="O702" s="82"/>
      <c r="P702" s="204">
        <f>O702*H702</f>
        <v>0</v>
      </c>
      <c r="Q702" s="204">
        <v>0.00064000000000000005</v>
      </c>
      <c r="R702" s="204">
        <f>Q702*H702</f>
        <v>0.0012800000000000001</v>
      </c>
      <c r="S702" s="204">
        <v>0</v>
      </c>
      <c r="T702" s="205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206" t="s">
        <v>282</v>
      </c>
      <c r="AT702" s="206" t="s">
        <v>324</v>
      </c>
      <c r="AU702" s="206" t="s">
        <v>158</v>
      </c>
      <c r="AY702" s="15" t="s">
        <v>150</v>
      </c>
      <c r="BE702" s="207">
        <f>IF(N702="základní",J702,0)</f>
        <v>0</v>
      </c>
      <c r="BF702" s="207">
        <f>IF(N702="snížená",J702,0)</f>
        <v>0</v>
      </c>
      <c r="BG702" s="207">
        <f>IF(N702="zákl. přenesená",J702,0)</f>
        <v>0</v>
      </c>
      <c r="BH702" s="207">
        <f>IF(N702="sníž. přenesená",J702,0)</f>
        <v>0</v>
      </c>
      <c r="BI702" s="207">
        <f>IF(N702="nulová",J702,0)</f>
        <v>0</v>
      </c>
      <c r="BJ702" s="15" t="s">
        <v>80</v>
      </c>
      <c r="BK702" s="207">
        <f>ROUND(I702*H702,2)</f>
        <v>0</v>
      </c>
      <c r="BL702" s="15" t="s">
        <v>217</v>
      </c>
      <c r="BM702" s="206" t="s">
        <v>2407</v>
      </c>
    </row>
    <row r="703" s="2" customFormat="1" ht="24.15" customHeight="1">
      <c r="A703" s="36"/>
      <c r="B703" s="37"/>
      <c r="C703" s="195" t="s">
        <v>2408</v>
      </c>
      <c r="D703" s="195" t="s">
        <v>152</v>
      </c>
      <c r="E703" s="196" t="s">
        <v>2409</v>
      </c>
      <c r="F703" s="197" t="s">
        <v>2410</v>
      </c>
      <c r="G703" s="198" t="s">
        <v>166</v>
      </c>
      <c r="H703" s="199">
        <v>2</v>
      </c>
      <c r="I703" s="200"/>
      <c r="J703" s="201">
        <f>ROUND(I703*H703,2)</f>
        <v>0</v>
      </c>
      <c r="K703" s="197" t="s">
        <v>1583</v>
      </c>
      <c r="L703" s="42"/>
      <c r="M703" s="202" t="s">
        <v>19</v>
      </c>
      <c r="N703" s="203" t="s">
        <v>46</v>
      </c>
      <c r="O703" s="82"/>
      <c r="P703" s="204">
        <f>O703*H703</f>
        <v>0</v>
      </c>
      <c r="Q703" s="204">
        <v>0.00046999999999999999</v>
      </c>
      <c r="R703" s="204">
        <f>Q703*H703</f>
        <v>0.00093999999999999997</v>
      </c>
      <c r="S703" s="204">
        <v>0</v>
      </c>
      <c r="T703" s="205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206" t="s">
        <v>217</v>
      </c>
      <c r="AT703" s="206" t="s">
        <v>152</v>
      </c>
      <c r="AU703" s="206" t="s">
        <v>158</v>
      </c>
      <c r="AY703" s="15" t="s">
        <v>150</v>
      </c>
      <c r="BE703" s="207">
        <f>IF(N703="základní",J703,0)</f>
        <v>0</v>
      </c>
      <c r="BF703" s="207">
        <f>IF(N703="snížená",J703,0)</f>
        <v>0</v>
      </c>
      <c r="BG703" s="207">
        <f>IF(N703="zákl. přenesená",J703,0)</f>
        <v>0</v>
      </c>
      <c r="BH703" s="207">
        <f>IF(N703="sníž. přenesená",J703,0)</f>
        <v>0</v>
      </c>
      <c r="BI703" s="207">
        <f>IF(N703="nulová",J703,0)</f>
        <v>0</v>
      </c>
      <c r="BJ703" s="15" t="s">
        <v>80</v>
      </c>
      <c r="BK703" s="207">
        <f>ROUND(I703*H703,2)</f>
        <v>0</v>
      </c>
      <c r="BL703" s="15" t="s">
        <v>217</v>
      </c>
      <c r="BM703" s="206" t="s">
        <v>2411</v>
      </c>
    </row>
    <row r="704" s="2" customFormat="1" ht="14.4" customHeight="1">
      <c r="A704" s="36"/>
      <c r="B704" s="37"/>
      <c r="C704" s="208" t="s">
        <v>2412</v>
      </c>
      <c r="D704" s="208" t="s">
        <v>324</v>
      </c>
      <c r="E704" s="209" t="s">
        <v>2413</v>
      </c>
      <c r="F704" s="210" t="s">
        <v>2414</v>
      </c>
      <c r="G704" s="211" t="s">
        <v>166</v>
      </c>
      <c r="H704" s="212">
        <v>2</v>
      </c>
      <c r="I704" s="213"/>
      <c r="J704" s="214">
        <f>ROUND(I704*H704,2)</f>
        <v>0</v>
      </c>
      <c r="K704" s="210" t="s">
        <v>1583</v>
      </c>
      <c r="L704" s="215"/>
      <c r="M704" s="216" t="s">
        <v>19</v>
      </c>
      <c r="N704" s="217" t="s">
        <v>46</v>
      </c>
      <c r="O704" s="82"/>
      <c r="P704" s="204">
        <f>O704*H704</f>
        <v>0</v>
      </c>
      <c r="Q704" s="204">
        <v>0.016</v>
      </c>
      <c r="R704" s="204">
        <f>Q704*H704</f>
        <v>0.032000000000000001</v>
      </c>
      <c r="S704" s="204">
        <v>0</v>
      </c>
      <c r="T704" s="20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06" t="s">
        <v>282</v>
      </c>
      <c r="AT704" s="206" t="s">
        <v>324</v>
      </c>
      <c r="AU704" s="206" t="s">
        <v>158</v>
      </c>
      <c r="AY704" s="15" t="s">
        <v>150</v>
      </c>
      <c r="BE704" s="207">
        <f>IF(N704="základní",J704,0)</f>
        <v>0</v>
      </c>
      <c r="BF704" s="207">
        <f>IF(N704="snížená",J704,0)</f>
        <v>0</v>
      </c>
      <c r="BG704" s="207">
        <f>IF(N704="zákl. přenesená",J704,0)</f>
        <v>0</v>
      </c>
      <c r="BH704" s="207">
        <f>IF(N704="sníž. přenesená",J704,0)</f>
        <v>0</v>
      </c>
      <c r="BI704" s="207">
        <f>IF(N704="nulová",J704,0)</f>
        <v>0</v>
      </c>
      <c r="BJ704" s="15" t="s">
        <v>80</v>
      </c>
      <c r="BK704" s="207">
        <f>ROUND(I704*H704,2)</f>
        <v>0</v>
      </c>
      <c r="BL704" s="15" t="s">
        <v>217</v>
      </c>
      <c r="BM704" s="206" t="s">
        <v>2415</v>
      </c>
    </row>
    <row r="705" s="2" customFormat="1" ht="14.4" customHeight="1">
      <c r="A705" s="36"/>
      <c r="B705" s="37"/>
      <c r="C705" s="195" t="s">
        <v>2416</v>
      </c>
      <c r="D705" s="195" t="s">
        <v>152</v>
      </c>
      <c r="E705" s="196" t="s">
        <v>2417</v>
      </c>
      <c r="F705" s="197" t="s">
        <v>2418</v>
      </c>
      <c r="G705" s="198" t="s">
        <v>166</v>
      </c>
      <c r="H705" s="199">
        <v>2</v>
      </c>
      <c r="I705" s="200"/>
      <c r="J705" s="201">
        <f>ROUND(I705*H705,2)</f>
        <v>0</v>
      </c>
      <c r="K705" s="197" t="s">
        <v>1583</v>
      </c>
      <c r="L705" s="42"/>
      <c r="M705" s="202" t="s">
        <v>19</v>
      </c>
      <c r="N705" s="203" t="s">
        <v>46</v>
      </c>
      <c r="O705" s="82"/>
      <c r="P705" s="204">
        <f>O705*H705</f>
        <v>0</v>
      </c>
      <c r="Q705" s="204">
        <v>0</v>
      </c>
      <c r="R705" s="204">
        <f>Q705*H705</f>
        <v>0</v>
      </c>
      <c r="S705" s="204">
        <v>0</v>
      </c>
      <c r="T705" s="205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206" t="s">
        <v>217</v>
      </c>
      <c r="AT705" s="206" t="s">
        <v>152</v>
      </c>
      <c r="AU705" s="206" t="s">
        <v>158</v>
      </c>
      <c r="AY705" s="15" t="s">
        <v>150</v>
      </c>
      <c r="BE705" s="207">
        <f>IF(N705="základní",J705,0)</f>
        <v>0</v>
      </c>
      <c r="BF705" s="207">
        <f>IF(N705="snížená",J705,0)</f>
        <v>0</v>
      </c>
      <c r="BG705" s="207">
        <f>IF(N705="zákl. přenesená",J705,0)</f>
        <v>0</v>
      </c>
      <c r="BH705" s="207">
        <f>IF(N705="sníž. přenesená",J705,0)</f>
        <v>0</v>
      </c>
      <c r="BI705" s="207">
        <f>IF(N705="nulová",J705,0)</f>
        <v>0</v>
      </c>
      <c r="BJ705" s="15" t="s">
        <v>80</v>
      </c>
      <c r="BK705" s="207">
        <f>ROUND(I705*H705,2)</f>
        <v>0</v>
      </c>
      <c r="BL705" s="15" t="s">
        <v>217</v>
      </c>
      <c r="BM705" s="206" t="s">
        <v>2419</v>
      </c>
    </row>
    <row r="706" s="2" customFormat="1" ht="14.4" customHeight="1">
      <c r="A706" s="36"/>
      <c r="B706" s="37"/>
      <c r="C706" s="208" t="s">
        <v>2420</v>
      </c>
      <c r="D706" s="208" t="s">
        <v>324</v>
      </c>
      <c r="E706" s="209" t="s">
        <v>2421</v>
      </c>
      <c r="F706" s="210" t="s">
        <v>2422</v>
      </c>
      <c r="G706" s="211" t="s">
        <v>166</v>
      </c>
      <c r="H706" s="212">
        <v>1</v>
      </c>
      <c r="I706" s="213"/>
      <c r="J706" s="214">
        <f>ROUND(I706*H706,2)</f>
        <v>0</v>
      </c>
      <c r="K706" s="210" t="s">
        <v>1583</v>
      </c>
      <c r="L706" s="215"/>
      <c r="M706" s="216" t="s">
        <v>19</v>
      </c>
      <c r="N706" s="217" t="s">
        <v>46</v>
      </c>
      <c r="O706" s="82"/>
      <c r="P706" s="204">
        <f>O706*H706</f>
        <v>0</v>
      </c>
      <c r="Q706" s="204">
        <v>0.00123</v>
      </c>
      <c r="R706" s="204">
        <f>Q706*H706</f>
        <v>0.00123</v>
      </c>
      <c r="S706" s="204">
        <v>0</v>
      </c>
      <c r="T706" s="20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6" t="s">
        <v>282</v>
      </c>
      <c r="AT706" s="206" t="s">
        <v>324</v>
      </c>
      <c r="AU706" s="206" t="s">
        <v>158</v>
      </c>
      <c r="AY706" s="15" t="s">
        <v>150</v>
      </c>
      <c r="BE706" s="207">
        <f>IF(N706="základní",J706,0)</f>
        <v>0</v>
      </c>
      <c r="BF706" s="207">
        <f>IF(N706="snížená",J706,0)</f>
        <v>0</v>
      </c>
      <c r="BG706" s="207">
        <f>IF(N706="zákl. přenesená",J706,0)</f>
        <v>0</v>
      </c>
      <c r="BH706" s="207">
        <f>IF(N706="sníž. přenesená",J706,0)</f>
        <v>0</v>
      </c>
      <c r="BI706" s="207">
        <f>IF(N706="nulová",J706,0)</f>
        <v>0</v>
      </c>
      <c r="BJ706" s="15" t="s">
        <v>80</v>
      </c>
      <c r="BK706" s="207">
        <f>ROUND(I706*H706,2)</f>
        <v>0</v>
      </c>
      <c r="BL706" s="15" t="s">
        <v>217</v>
      </c>
      <c r="BM706" s="206" t="s">
        <v>2423</v>
      </c>
    </row>
    <row r="707" s="2" customFormat="1" ht="14.4" customHeight="1">
      <c r="A707" s="36"/>
      <c r="B707" s="37"/>
      <c r="C707" s="208" t="s">
        <v>2424</v>
      </c>
      <c r="D707" s="208" t="s">
        <v>324</v>
      </c>
      <c r="E707" s="209" t="s">
        <v>2425</v>
      </c>
      <c r="F707" s="210" t="s">
        <v>2426</v>
      </c>
      <c r="G707" s="211" t="s">
        <v>166</v>
      </c>
      <c r="H707" s="212">
        <v>1</v>
      </c>
      <c r="I707" s="213"/>
      <c r="J707" s="214">
        <f>ROUND(I707*H707,2)</f>
        <v>0</v>
      </c>
      <c r="K707" s="210" t="s">
        <v>1583</v>
      </c>
      <c r="L707" s="215"/>
      <c r="M707" s="216" t="s">
        <v>19</v>
      </c>
      <c r="N707" s="217" t="s">
        <v>46</v>
      </c>
      <c r="O707" s="82"/>
      <c r="P707" s="204">
        <f>O707*H707</f>
        <v>0</v>
      </c>
      <c r="Q707" s="204">
        <v>0.0018500000000000001</v>
      </c>
      <c r="R707" s="204">
        <f>Q707*H707</f>
        <v>0.0018500000000000001</v>
      </c>
      <c r="S707" s="204">
        <v>0</v>
      </c>
      <c r="T707" s="205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06" t="s">
        <v>282</v>
      </c>
      <c r="AT707" s="206" t="s">
        <v>324</v>
      </c>
      <c r="AU707" s="206" t="s">
        <v>158</v>
      </c>
      <c r="AY707" s="15" t="s">
        <v>150</v>
      </c>
      <c r="BE707" s="207">
        <f>IF(N707="základní",J707,0)</f>
        <v>0</v>
      </c>
      <c r="BF707" s="207">
        <f>IF(N707="snížená",J707,0)</f>
        <v>0</v>
      </c>
      <c r="BG707" s="207">
        <f>IF(N707="zákl. přenesená",J707,0)</f>
        <v>0</v>
      </c>
      <c r="BH707" s="207">
        <f>IF(N707="sníž. přenesená",J707,0)</f>
        <v>0</v>
      </c>
      <c r="BI707" s="207">
        <f>IF(N707="nulová",J707,0)</f>
        <v>0</v>
      </c>
      <c r="BJ707" s="15" t="s">
        <v>80</v>
      </c>
      <c r="BK707" s="207">
        <f>ROUND(I707*H707,2)</f>
        <v>0</v>
      </c>
      <c r="BL707" s="15" t="s">
        <v>217</v>
      </c>
      <c r="BM707" s="206" t="s">
        <v>2427</v>
      </c>
    </row>
    <row r="708" s="2" customFormat="1" ht="24.15" customHeight="1">
      <c r="A708" s="36"/>
      <c r="B708" s="37"/>
      <c r="C708" s="195" t="s">
        <v>2428</v>
      </c>
      <c r="D708" s="195" t="s">
        <v>152</v>
      </c>
      <c r="E708" s="196" t="s">
        <v>2429</v>
      </c>
      <c r="F708" s="197" t="s">
        <v>2430</v>
      </c>
      <c r="G708" s="198" t="s">
        <v>166</v>
      </c>
      <c r="H708" s="199">
        <v>10</v>
      </c>
      <c r="I708" s="200"/>
      <c r="J708" s="201">
        <f>ROUND(I708*H708,2)</f>
        <v>0</v>
      </c>
      <c r="K708" s="197" t="s">
        <v>156</v>
      </c>
      <c r="L708" s="42"/>
      <c r="M708" s="202" t="s">
        <v>19</v>
      </c>
      <c r="N708" s="203" t="s">
        <v>46</v>
      </c>
      <c r="O708" s="82"/>
      <c r="P708" s="204">
        <f>O708*H708</f>
        <v>0</v>
      </c>
      <c r="Q708" s="204">
        <v>0</v>
      </c>
      <c r="R708" s="204">
        <f>Q708*H708</f>
        <v>0</v>
      </c>
      <c r="S708" s="204">
        <v>0.16600000000000001</v>
      </c>
      <c r="T708" s="205">
        <f>S708*H708</f>
        <v>1.6600000000000001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206" t="s">
        <v>217</v>
      </c>
      <c r="AT708" s="206" t="s">
        <v>152</v>
      </c>
      <c r="AU708" s="206" t="s">
        <v>158</v>
      </c>
      <c r="AY708" s="15" t="s">
        <v>150</v>
      </c>
      <c r="BE708" s="207">
        <f>IF(N708="základní",J708,0)</f>
        <v>0</v>
      </c>
      <c r="BF708" s="207">
        <f>IF(N708="snížená",J708,0)</f>
        <v>0</v>
      </c>
      <c r="BG708" s="207">
        <f>IF(N708="zákl. přenesená",J708,0)</f>
        <v>0</v>
      </c>
      <c r="BH708" s="207">
        <f>IF(N708="sníž. přenesená",J708,0)</f>
        <v>0</v>
      </c>
      <c r="BI708" s="207">
        <f>IF(N708="nulová",J708,0)</f>
        <v>0</v>
      </c>
      <c r="BJ708" s="15" t="s">
        <v>80</v>
      </c>
      <c r="BK708" s="207">
        <f>ROUND(I708*H708,2)</f>
        <v>0</v>
      </c>
      <c r="BL708" s="15" t="s">
        <v>217</v>
      </c>
      <c r="BM708" s="206" t="s">
        <v>2431</v>
      </c>
    </row>
    <row r="709" s="2" customFormat="1" ht="24.15" customHeight="1">
      <c r="A709" s="36"/>
      <c r="B709" s="37"/>
      <c r="C709" s="195" t="s">
        <v>2432</v>
      </c>
      <c r="D709" s="195" t="s">
        <v>152</v>
      </c>
      <c r="E709" s="196" t="s">
        <v>2433</v>
      </c>
      <c r="F709" s="197" t="s">
        <v>2434</v>
      </c>
      <c r="G709" s="198" t="s">
        <v>232</v>
      </c>
      <c r="H709" s="199">
        <v>0.72899999999999998</v>
      </c>
      <c r="I709" s="200"/>
      <c r="J709" s="201">
        <f>ROUND(I709*H709,2)</f>
        <v>0</v>
      </c>
      <c r="K709" s="197" t="s">
        <v>156</v>
      </c>
      <c r="L709" s="42"/>
      <c r="M709" s="202" t="s">
        <v>19</v>
      </c>
      <c r="N709" s="203" t="s">
        <v>46</v>
      </c>
      <c r="O709" s="82"/>
      <c r="P709" s="204">
        <f>O709*H709</f>
        <v>0</v>
      </c>
      <c r="Q709" s="204">
        <v>0</v>
      </c>
      <c r="R709" s="204">
        <f>Q709*H709</f>
        <v>0</v>
      </c>
      <c r="S709" s="204">
        <v>0</v>
      </c>
      <c r="T709" s="205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206" t="s">
        <v>217</v>
      </c>
      <c r="AT709" s="206" t="s">
        <v>152</v>
      </c>
      <c r="AU709" s="206" t="s">
        <v>158</v>
      </c>
      <c r="AY709" s="15" t="s">
        <v>150</v>
      </c>
      <c r="BE709" s="207">
        <f>IF(N709="základní",J709,0)</f>
        <v>0</v>
      </c>
      <c r="BF709" s="207">
        <f>IF(N709="snížená",J709,0)</f>
        <v>0</v>
      </c>
      <c r="BG709" s="207">
        <f>IF(N709="zákl. přenesená",J709,0)</f>
        <v>0</v>
      </c>
      <c r="BH709" s="207">
        <f>IF(N709="sníž. přenesená",J709,0)</f>
        <v>0</v>
      </c>
      <c r="BI709" s="207">
        <f>IF(N709="nulová",J709,0)</f>
        <v>0</v>
      </c>
      <c r="BJ709" s="15" t="s">
        <v>80</v>
      </c>
      <c r="BK709" s="207">
        <f>ROUND(I709*H709,2)</f>
        <v>0</v>
      </c>
      <c r="BL709" s="15" t="s">
        <v>217</v>
      </c>
      <c r="BM709" s="206" t="s">
        <v>2435</v>
      </c>
    </row>
    <row r="710" s="2" customFormat="1" ht="24.15" customHeight="1">
      <c r="A710" s="36"/>
      <c r="B710" s="37"/>
      <c r="C710" s="195" t="s">
        <v>2436</v>
      </c>
      <c r="D710" s="195" t="s">
        <v>152</v>
      </c>
      <c r="E710" s="196" t="s">
        <v>2437</v>
      </c>
      <c r="F710" s="197" t="s">
        <v>2438</v>
      </c>
      <c r="G710" s="198" t="s">
        <v>232</v>
      </c>
      <c r="H710" s="199">
        <v>0.72899999999999998</v>
      </c>
      <c r="I710" s="200"/>
      <c r="J710" s="201">
        <f>ROUND(I710*H710,2)</f>
        <v>0</v>
      </c>
      <c r="K710" s="197" t="s">
        <v>156</v>
      </c>
      <c r="L710" s="42"/>
      <c r="M710" s="202" t="s">
        <v>19</v>
      </c>
      <c r="N710" s="203" t="s">
        <v>46</v>
      </c>
      <c r="O710" s="82"/>
      <c r="P710" s="204">
        <f>O710*H710</f>
        <v>0</v>
      </c>
      <c r="Q710" s="204">
        <v>0</v>
      </c>
      <c r="R710" s="204">
        <f>Q710*H710</f>
        <v>0</v>
      </c>
      <c r="S710" s="204">
        <v>0</v>
      </c>
      <c r="T710" s="205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06" t="s">
        <v>217</v>
      </c>
      <c r="AT710" s="206" t="s">
        <v>152</v>
      </c>
      <c r="AU710" s="206" t="s">
        <v>158</v>
      </c>
      <c r="AY710" s="15" t="s">
        <v>150</v>
      </c>
      <c r="BE710" s="207">
        <f>IF(N710="základní",J710,0)</f>
        <v>0</v>
      </c>
      <c r="BF710" s="207">
        <f>IF(N710="snížená",J710,0)</f>
        <v>0</v>
      </c>
      <c r="BG710" s="207">
        <f>IF(N710="zákl. přenesená",J710,0)</f>
        <v>0</v>
      </c>
      <c r="BH710" s="207">
        <f>IF(N710="sníž. přenesená",J710,0)</f>
        <v>0</v>
      </c>
      <c r="BI710" s="207">
        <f>IF(N710="nulová",J710,0)</f>
        <v>0</v>
      </c>
      <c r="BJ710" s="15" t="s">
        <v>80</v>
      </c>
      <c r="BK710" s="207">
        <f>ROUND(I710*H710,2)</f>
        <v>0</v>
      </c>
      <c r="BL710" s="15" t="s">
        <v>217</v>
      </c>
      <c r="BM710" s="206" t="s">
        <v>2439</v>
      </c>
    </row>
    <row r="711" s="12" customFormat="1" ht="22.8" customHeight="1">
      <c r="A711" s="12"/>
      <c r="B711" s="179"/>
      <c r="C711" s="180"/>
      <c r="D711" s="181" t="s">
        <v>74</v>
      </c>
      <c r="E711" s="193" t="s">
        <v>2440</v>
      </c>
      <c r="F711" s="193" t="s">
        <v>2441</v>
      </c>
      <c r="G711" s="180"/>
      <c r="H711" s="180"/>
      <c r="I711" s="183"/>
      <c r="J711" s="194">
        <f>BK711</f>
        <v>0</v>
      </c>
      <c r="K711" s="180"/>
      <c r="L711" s="185"/>
      <c r="M711" s="186"/>
      <c r="N711" s="187"/>
      <c r="O711" s="187"/>
      <c r="P711" s="188">
        <f>SUM(P712:P725)</f>
        <v>0</v>
      </c>
      <c r="Q711" s="187"/>
      <c r="R711" s="188">
        <f>SUM(R712:R725)</f>
        <v>0.040455999999999992</v>
      </c>
      <c r="S711" s="187"/>
      <c r="T711" s="189">
        <f>SUM(T712:T725)</f>
        <v>2.0292000000000003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190" t="s">
        <v>158</v>
      </c>
      <c r="AT711" s="191" t="s">
        <v>74</v>
      </c>
      <c r="AU711" s="191" t="s">
        <v>80</v>
      </c>
      <c r="AY711" s="190" t="s">
        <v>150</v>
      </c>
      <c r="BK711" s="192">
        <f>SUM(BK712:BK725)</f>
        <v>0</v>
      </c>
    </row>
    <row r="712" s="2" customFormat="1" ht="14.4" customHeight="1">
      <c r="A712" s="36"/>
      <c r="B712" s="37"/>
      <c r="C712" s="195" t="s">
        <v>2442</v>
      </c>
      <c r="D712" s="195" t="s">
        <v>152</v>
      </c>
      <c r="E712" s="196" t="s">
        <v>2443</v>
      </c>
      <c r="F712" s="197" t="s">
        <v>2444</v>
      </c>
      <c r="G712" s="198" t="s">
        <v>155</v>
      </c>
      <c r="H712" s="199">
        <v>54.399999999999999</v>
      </c>
      <c r="I712" s="200"/>
      <c r="J712" s="201">
        <f>ROUND(I712*H712,2)</f>
        <v>0</v>
      </c>
      <c r="K712" s="197" t="s">
        <v>156</v>
      </c>
      <c r="L712" s="42"/>
      <c r="M712" s="202" t="s">
        <v>19</v>
      </c>
      <c r="N712" s="203" t="s">
        <v>46</v>
      </c>
      <c r="O712" s="82"/>
      <c r="P712" s="204">
        <f>O712*H712</f>
        <v>0</v>
      </c>
      <c r="Q712" s="204">
        <v>0</v>
      </c>
      <c r="R712" s="204">
        <f>Q712*H712</f>
        <v>0</v>
      </c>
      <c r="S712" s="204">
        <v>0.033000000000000002</v>
      </c>
      <c r="T712" s="205">
        <f>S712*H712</f>
        <v>1.7952000000000001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206" t="s">
        <v>217</v>
      </c>
      <c r="AT712" s="206" t="s">
        <v>152</v>
      </c>
      <c r="AU712" s="206" t="s">
        <v>158</v>
      </c>
      <c r="AY712" s="15" t="s">
        <v>150</v>
      </c>
      <c r="BE712" s="207">
        <f>IF(N712="základní",J712,0)</f>
        <v>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5" t="s">
        <v>80</v>
      </c>
      <c r="BK712" s="207">
        <f>ROUND(I712*H712,2)</f>
        <v>0</v>
      </c>
      <c r="BL712" s="15" t="s">
        <v>217</v>
      </c>
      <c r="BM712" s="206" t="s">
        <v>2445</v>
      </c>
    </row>
    <row r="713" s="2" customFormat="1" ht="14.4" customHeight="1">
      <c r="A713" s="36"/>
      <c r="B713" s="37"/>
      <c r="C713" s="195" t="s">
        <v>2446</v>
      </c>
      <c r="D713" s="195" t="s">
        <v>152</v>
      </c>
      <c r="E713" s="196" t="s">
        <v>2447</v>
      </c>
      <c r="F713" s="197" t="s">
        <v>2448</v>
      </c>
      <c r="G713" s="198" t="s">
        <v>155</v>
      </c>
      <c r="H713" s="199">
        <v>22.32</v>
      </c>
      <c r="I713" s="200"/>
      <c r="J713" s="201">
        <f>ROUND(I713*H713,2)</f>
        <v>0</v>
      </c>
      <c r="K713" s="197" t="s">
        <v>156</v>
      </c>
      <c r="L713" s="42"/>
      <c r="M713" s="202" t="s">
        <v>19</v>
      </c>
      <c r="N713" s="203" t="s">
        <v>46</v>
      </c>
      <c r="O713" s="82"/>
      <c r="P713" s="204">
        <f>O713*H713</f>
        <v>0</v>
      </c>
      <c r="Q713" s="204">
        <v>5.0000000000000002E-05</v>
      </c>
      <c r="R713" s="204">
        <f>Q713*H713</f>
        <v>0.001116</v>
      </c>
      <c r="S713" s="204">
        <v>0</v>
      </c>
      <c r="T713" s="205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206" t="s">
        <v>217</v>
      </c>
      <c r="AT713" s="206" t="s">
        <v>152</v>
      </c>
      <c r="AU713" s="206" t="s">
        <v>158</v>
      </c>
      <c r="AY713" s="15" t="s">
        <v>150</v>
      </c>
      <c r="BE713" s="207">
        <f>IF(N713="základní",J713,0)</f>
        <v>0</v>
      </c>
      <c r="BF713" s="207">
        <f>IF(N713="snížená",J713,0)</f>
        <v>0</v>
      </c>
      <c r="BG713" s="207">
        <f>IF(N713="zákl. přenesená",J713,0)</f>
        <v>0</v>
      </c>
      <c r="BH713" s="207">
        <f>IF(N713="sníž. přenesená",J713,0)</f>
        <v>0</v>
      </c>
      <c r="BI713" s="207">
        <f>IF(N713="nulová",J713,0)</f>
        <v>0</v>
      </c>
      <c r="BJ713" s="15" t="s">
        <v>80</v>
      </c>
      <c r="BK713" s="207">
        <f>ROUND(I713*H713,2)</f>
        <v>0</v>
      </c>
      <c r="BL713" s="15" t="s">
        <v>217</v>
      </c>
      <c r="BM713" s="206" t="s">
        <v>2449</v>
      </c>
    </row>
    <row r="714" s="2" customFormat="1" ht="14.4" customHeight="1">
      <c r="A714" s="36"/>
      <c r="B714" s="37"/>
      <c r="C714" s="208" t="s">
        <v>2450</v>
      </c>
      <c r="D714" s="208" t="s">
        <v>324</v>
      </c>
      <c r="E714" s="209" t="s">
        <v>2451</v>
      </c>
      <c r="F714" s="210" t="s">
        <v>2452</v>
      </c>
      <c r="G714" s="211" t="s">
        <v>155</v>
      </c>
      <c r="H714" s="212">
        <v>22.32</v>
      </c>
      <c r="I714" s="213"/>
      <c r="J714" s="214">
        <f>ROUND(I714*H714,2)</f>
        <v>0</v>
      </c>
      <c r="K714" s="210" t="s">
        <v>19</v>
      </c>
      <c r="L714" s="215"/>
      <c r="M714" s="216" t="s">
        <v>19</v>
      </c>
      <c r="N714" s="217" t="s">
        <v>46</v>
      </c>
      <c r="O714" s="82"/>
      <c r="P714" s="204">
        <f>O714*H714</f>
        <v>0</v>
      </c>
      <c r="Q714" s="204">
        <v>0</v>
      </c>
      <c r="R714" s="204">
        <f>Q714*H714</f>
        <v>0</v>
      </c>
      <c r="S714" s="204">
        <v>0</v>
      </c>
      <c r="T714" s="205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206" t="s">
        <v>282</v>
      </c>
      <c r="AT714" s="206" t="s">
        <v>324</v>
      </c>
      <c r="AU714" s="206" t="s">
        <v>158</v>
      </c>
      <c r="AY714" s="15" t="s">
        <v>150</v>
      </c>
      <c r="BE714" s="207">
        <f>IF(N714="základní",J714,0)</f>
        <v>0</v>
      </c>
      <c r="BF714" s="207">
        <f>IF(N714="snížená",J714,0)</f>
        <v>0</v>
      </c>
      <c r="BG714" s="207">
        <f>IF(N714="zákl. přenesená",J714,0)</f>
        <v>0</v>
      </c>
      <c r="BH714" s="207">
        <f>IF(N714="sníž. přenesená",J714,0)</f>
        <v>0</v>
      </c>
      <c r="BI714" s="207">
        <f>IF(N714="nulová",J714,0)</f>
        <v>0</v>
      </c>
      <c r="BJ714" s="15" t="s">
        <v>80</v>
      </c>
      <c r="BK714" s="207">
        <f>ROUND(I714*H714,2)</f>
        <v>0</v>
      </c>
      <c r="BL714" s="15" t="s">
        <v>217</v>
      </c>
      <c r="BM714" s="206" t="s">
        <v>2453</v>
      </c>
    </row>
    <row r="715" s="2" customFormat="1" ht="14.4" customHeight="1">
      <c r="A715" s="36"/>
      <c r="B715" s="37"/>
      <c r="C715" s="195" t="s">
        <v>2454</v>
      </c>
      <c r="D715" s="195" t="s">
        <v>152</v>
      </c>
      <c r="E715" s="196" t="s">
        <v>2455</v>
      </c>
      <c r="F715" s="197" t="s">
        <v>2456</v>
      </c>
      <c r="G715" s="198" t="s">
        <v>166</v>
      </c>
      <c r="H715" s="199">
        <v>78</v>
      </c>
      <c r="I715" s="200"/>
      <c r="J715" s="201">
        <f>ROUND(I715*H715,2)</f>
        <v>0</v>
      </c>
      <c r="K715" s="197" t="s">
        <v>156</v>
      </c>
      <c r="L715" s="42"/>
      <c r="M715" s="202" t="s">
        <v>19</v>
      </c>
      <c r="N715" s="203" t="s">
        <v>46</v>
      </c>
      <c r="O715" s="82"/>
      <c r="P715" s="204">
        <f>O715*H715</f>
        <v>0</v>
      </c>
      <c r="Q715" s="204">
        <v>0</v>
      </c>
      <c r="R715" s="204">
        <f>Q715*H715</f>
        <v>0</v>
      </c>
      <c r="S715" s="204">
        <v>0</v>
      </c>
      <c r="T715" s="205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6" t="s">
        <v>217</v>
      </c>
      <c r="AT715" s="206" t="s">
        <v>152</v>
      </c>
      <c r="AU715" s="206" t="s">
        <v>158</v>
      </c>
      <c r="AY715" s="15" t="s">
        <v>150</v>
      </c>
      <c r="BE715" s="207">
        <f>IF(N715="základní",J715,0)</f>
        <v>0</v>
      </c>
      <c r="BF715" s="207">
        <f>IF(N715="snížená",J715,0)</f>
        <v>0</v>
      </c>
      <c r="BG715" s="207">
        <f>IF(N715="zákl. přenesená",J715,0)</f>
        <v>0</v>
      </c>
      <c r="BH715" s="207">
        <f>IF(N715="sníž. přenesená",J715,0)</f>
        <v>0</v>
      </c>
      <c r="BI715" s="207">
        <f>IF(N715="nulová",J715,0)</f>
        <v>0</v>
      </c>
      <c r="BJ715" s="15" t="s">
        <v>80</v>
      </c>
      <c r="BK715" s="207">
        <f>ROUND(I715*H715,2)</f>
        <v>0</v>
      </c>
      <c r="BL715" s="15" t="s">
        <v>217</v>
      </c>
      <c r="BM715" s="206" t="s">
        <v>2457</v>
      </c>
    </row>
    <row r="716" s="2" customFormat="1" ht="14.4" customHeight="1">
      <c r="A716" s="36"/>
      <c r="B716" s="37"/>
      <c r="C716" s="208" t="s">
        <v>2458</v>
      </c>
      <c r="D716" s="208" t="s">
        <v>324</v>
      </c>
      <c r="E716" s="209" t="s">
        <v>2459</v>
      </c>
      <c r="F716" s="210" t="s">
        <v>2460</v>
      </c>
      <c r="G716" s="211" t="s">
        <v>166</v>
      </c>
      <c r="H716" s="212">
        <v>78</v>
      </c>
      <c r="I716" s="213"/>
      <c r="J716" s="214">
        <f>ROUND(I716*H716,2)</f>
        <v>0</v>
      </c>
      <c r="K716" s="210" t="s">
        <v>156</v>
      </c>
      <c r="L716" s="215"/>
      <c r="M716" s="216" t="s">
        <v>19</v>
      </c>
      <c r="N716" s="217" t="s">
        <v>46</v>
      </c>
      <c r="O716" s="82"/>
      <c r="P716" s="204">
        <f>O716*H716</f>
        <v>0</v>
      </c>
      <c r="Q716" s="204">
        <v>0.00025000000000000001</v>
      </c>
      <c r="R716" s="204">
        <f>Q716*H716</f>
        <v>0.0195</v>
      </c>
      <c r="S716" s="204">
        <v>0</v>
      </c>
      <c r="T716" s="205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206" t="s">
        <v>282</v>
      </c>
      <c r="AT716" s="206" t="s">
        <v>324</v>
      </c>
      <c r="AU716" s="206" t="s">
        <v>158</v>
      </c>
      <c r="AY716" s="15" t="s">
        <v>150</v>
      </c>
      <c r="BE716" s="207">
        <f>IF(N716="základní",J716,0)</f>
        <v>0</v>
      </c>
      <c r="BF716" s="207">
        <f>IF(N716="snížená",J716,0)</f>
        <v>0</v>
      </c>
      <c r="BG716" s="207">
        <f>IF(N716="zákl. přenesená",J716,0)</f>
        <v>0</v>
      </c>
      <c r="BH716" s="207">
        <f>IF(N716="sníž. přenesená",J716,0)</f>
        <v>0</v>
      </c>
      <c r="BI716" s="207">
        <f>IF(N716="nulová",J716,0)</f>
        <v>0</v>
      </c>
      <c r="BJ716" s="15" t="s">
        <v>80</v>
      </c>
      <c r="BK716" s="207">
        <f>ROUND(I716*H716,2)</f>
        <v>0</v>
      </c>
      <c r="BL716" s="15" t="s">
        <v>217</v>
      </c>
      <c r="BM716" s="206" t="s">
        <v>2461</v>
      </c>
    </row>
    <row r="717" s="2" customFormat="1" ht="14.4" customHeight="1">
      <c r="A717" s="36"/>
      <c r="B717" s="37"/>
      <c r="C717" s="195" t="s">
        <v>2462</v>
      </c>
      <c r="D717" s="195" t="s">
        <v>152</v>
      </c>
      <c r="E717" s="196" t="s">
        <v>2463</v>
      </c>
      <c r="F717" s="197" t="s">
        <v>2464</v>
      </c>
      <c r="G717" s="198" t="s">
        <v>166</v>
      </c>
      <c r="H717" s="199">
        <v>78</v>
      </c>
      <c r="I717" s="200"/>
      <c r="J717" s="201">
        <f>ROUND(I717*H717,2)</f>
        <v>0</v>
      </c>
      <c r="K717" s="197" t="s">
        <v>156</v>
      </c>
      <c r="L717" s="42"/>
      <c r="M717" s="202" t="s">
        <v>19</v>
      </c>
      <c r="N717" s="203" t="s">
        <v>46</v>
      </c>
      <c r="O717" s="82"/>
      <c r="P717" s="204">
        <f>O717*H717</f>
        <v>0</v>
      </c>
      <c r="Q717" s="204">
        <v>0</v>
      </c>
      <c r="R717" s="204">
        <f>Q717*H717</f>
        <v>0</v>
      </c>
      <c r="S717" s="204">
        <v>0.0030000000000000001</v>
      </c>
      <c r="T717" s="205">
        <f>S717*H717</f>
        <v>0.23400000000000001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206" t="s">
        <v>217</v>
      </c>
      <c r="AT717" s="206" t="s">
        <v>152</v>
      </c>
      <c r="AU717" s="206" t="s">
        <v>158</v>
      </c>
      <c r="AY717" s="15" t="s">
        <v>150</v>
      </c>
      <c r="BE717" s="207">
        <f>IF(N717="základní",J717,0)</f>
        <v>0</v>
      </c>
      <c r="BF717" s="207">
        <f>IF(N717="snížená",J717,0)</f>
        <v>0</v>
      </c>
      <c r="BG717" s="207">
        <f>IF(N717="zákl. přenesená",J717,0)</f>
        <v>0</v>
      </c>
      <c r="BH717" s="207">
        <f>IF(N717="sníž. přenesená",J717,0)</f>
        <v>0</v>
      </c>
      <c r="BI717" s="207">
        <f>IF(N717="nulová",J717,0)</f>
        <v>0</v>
      </c>
      <c r="BJ717" s="15" t="s">
        <v>80</v>
      </c>
      <c r="BK717" s="207">
        <f>ROUND(I717*H717,2)</f>
        <v>0</v>
      </c>
      <c r="BL717" s="15" t="s">
        <v>217</v>
      </c>
      <c r="BM717" s="206" t="s">
        <v>2465</v>
      </c>
    </row>
    <row r="718" s="2" customFormat="1" ht="24.15" customHeight="1">
      <c r="A718" s="36"/>
      <c r="B718" s="37"/>
      <c r="C718" s="195" t="s">
        <v>2466</v>
      </c>
      <c r="D718" s="195" t="s">
        <v>152</v>
      </c>
      <c r="E718" s="196" t="s">
        <v>2467</v>
      </c>
      <c r="F718" s="197" t="s">
        <v>2468</v>
      </c>
      <c r="G718" s="198" t="s">
        <v>166</v>
      </c>
      <c r="H718" s="199">
        <v>1</v>
      </c>
      <c r="I718" s="200"/>
      <c r="J718" s="201">
        <f>ROUND(I718*H718,2)</f>
        <v>0</v>
      </c>
      <c r="K718" s="197" t="s">
        <v>156</v>
      </c>
      <c r="L718" s="42"/>
      <c r="M718" s="202" t="s">
        <v>19</v>
      </c>
      <c r="N718" s="203" t="s">
        <v>46</v>
      </c>
      <c r="O718" s="82"/>
      <c r="P718" s="204">
        <f>O718*H718</f>
        <v>0</v>
      </c>
      <c r="Q718" s="204">
        <v>4.0000000000000003E-05</v>
      </c>
      <c r="R718" s="204">
        <f>Q718*H718</f>
        <v>4.0000000000000003E-05</v>
      </c>
      <c r="S718" s="204">
        <v>0</v>
      </c>
      <c r="T718" s="205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6" t="s">
        <v>217</v>
      </c>
      <c r="AT718" s="206" t="s">
        <v>152</v>
      </c>
      <c r="AU718" s="206" t="s">
        <v>158</v>
      </c>
      <c r="AY718" s="15" t="s">
        <v>150</v>
      </c>
      <c r="BE718" s="207">
        <f>IF(N718="základní",J718,0)</f>
        <v>0</v>
      </c>
      <c r="BF718" s="207">
        <f>IF(N718="snížená",J718,0)</f>
        <v>0</v>
      </c>
      <c r="BG718" s="207">
        <f>IF(N718="zákl. přenesená",J718,0)</f>
        <v>0</v>
      </c>
      <c r="BH718" s="207">
        <f>IF(N718="sníž. přenesená",J718,0)</f>
        <v>0</v>
      </c>
      <c r="BI718" s="207">
        <f>IF(N718="nulová",J718,0)</f>
        <v>0</v>
      </c>
      <c r="BJ718" s="15" t="s">
        <v>80</v>
      </c>
      <c r="BK718" s="207">
        <f>ROUND(I718*H718,2)</f>
        <v>0</v>
      </c>
      <c r="BL718" s="15" t="s">
        <v>217</v>
      </c>
      <c r="BM718" s="206" t="s">
        <v>2469</v>
      </c>
    </row>
    <row r="719" s="2" customFormat="1" ht="14.4" customHeight="1">
      <c r="A719" s="36"/>
      <c r="B719" s="37"/>
      <c r="C719" s="208" t="s">
        <v>2470</v>
      </c>
      <c r="D719" s="208" t="s">
        <v>324</v>
      </c>
      <c r="E719" s="209" t="s">
        <v>2471</v>
      </c>
      <c r="F719" s="210" t="s">
        <v>2472</v>
      </c>
      <c r="G719" s="211" t="s">
        <v>166</v>
      </c>
      <c r="H719" s="212">
        <v>1</v>
      </c>
      <c r="I719" s="213"/>
      <c r="J719" s="214">
        <f>ROUND(I719*H719,2)</f>
        <v>0</v>
      </c>
      <c r="K719" s="210" t="s">
        <v>156</v>
      </c>
      <c r="L719" s="215"/>
      <c r="M719" s="216" t="s">
        <v>19</v>
      </c>
      <c r="N719" s="217" t="s">
        <v>46</v>
      </c>
      <c r="O719" s="82"/>
      <c r="P719" s="204">
        <f>O719*H719</f>
        <v>0</v>
      </c>
      <c r="Q719" s="204">
        <v>0.0040000000000000001</v>
      </c>
      <c r="R719" s="204">
        <f>Q719*H719</f>
        <v>0.0040000000000000001</v>
      </c>
      <c r="S719" s="204">
        <v>0</v>
      </c>
      <c r="T719" s="205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206" t="s">
        <v>282</v>
      </c>
      <c r="AT719" s="206" t="s">
        <v>324</v>
      </c>
      <c r="AU719" s="206" t="s">
        <v>158</v>
      </c>
      <c r="AY719" s="15" t="s">
        <v>150</v>
      </c>
      <c r="BE719" s="207">
        <f>IF(N719="základní",J719,0)</f>
        <v>0</v>
      </c>
      <c r="BF719" s="207">
        <f>IF(N719="snížená",J719,0)</f>
        <v>0</v>
      </c>
      <c r="BG719" s="207">
        <f>IF(N719="zákl. přenesená",J719,0)</f>
        <v>0</v>
      </c>
      <c r="BH719" s="207">
        <f>IF(N719="sníž. přenesená",J719,0)</f>
        <v>0</v>
      </c>
      <c r="BI719" s="207">
        <f>IF(N719="nulová",J719,0)</f>
        <v>0</v>
      </c>
      <c r="BJ719" s="15" t="s">
        <v>80</v>
      </c>
      <c r="BK719" s="207">
        <f>ROUND(I719*H719,2)</f>
        <v>0</v>
      </c>
      <c r="BL719" s="15" t="s">
        <v>217</v>
      </c>
      <c r="BM719" s="206" t="s">
        <v>2473</v>
      </c>
    </row>
    <row r="720" s="2" customFormat="1" ht="14.4" customHeight="1">
      <c r="A720" s="36"/>
      <c r="B720" s="37"/>
      <c r="C720" s="195" t="s">
        <v>2474</v>
      </c>
      <c r="D720" s="195" t="s">
        <v>152</v>
      </c>
      <c r="E720" s="196" t="s">
        <v>2475</v>
      </c>
      <c r="F720" s="197" t="s">
        <v>2476</v>
      </c>
      <c r="G720" s="198" t="s">
        <v>865</v>
      </c>
      <c r="H720" s="199">
        <v>120</v>
      </c>
      <c r="I720" s="200"/>
      <c r="J720" s="201">
        <f>ROUND(I720*H720,2)</f>
        <v>0</v>
      </c>
      <c r="K720" s="197" t="s">
        <v>156</v>
      </c>
      <c r="L720" s="42"/>
      <c r="M720" s="202" t="s">
        <v>19</v>
      </c>
      <c r="N720" s="203" t="s">
        <v>46</v>
      </c>
      <c r="O720" s="82"/>
      <c r="P720" s="204">
        <f>O720*H720</f>
        <v>0</v>
      </c>
      <c r="Q720" s="204">
        <v>6.0000000000000002E-05</v>
      </c>
      <c r="R720" s="204">
        <f>Q720*H720</f>
        <v>0.0071999999999999998</v>
      </c>
      <c r="S720" s="204">
        <v>0</v>
      </c>
      <c r="T720" s="205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206" t="s">
        <v>217</v>
      </c>
      <c r="AT720" s="206" t="s">
        <v>152</v>
      </c>
      <c r="AU720" s="206" t="s">
        <v>158</v>
      </c>
      <c r="AY720" s="15" t="s">
        <v>150</v>
      </c>
      <c r="BE720" s="207">
        <f>IF(N720="základní",J720,0)</f>
        <v>0</v>
      </c>
      <c r="BF720" s="207">
        <f>IF(N720="snížená",J720,0)</f>
        <v>0</v>
      </c>
      <c r="BG720" s="207">
        <f>IF(N720="zákl. přenesená",J720,0)</f>
        <v>0</v>
      </c>
      <c r="BH720" s="207">
        <f>IF(N720="sníž. přenesená",J720,0)</f>
        <v>0</v>
      </c>
      <c r="BI720" s="207">
        <f>IF(N720="nulová",J720,0)</f>
        <v>0</v>
      </c>
      <c r="BJ720" s="15" t="s">
        <v>80</v>
      </c>
      <c r="BK720" s="207">
        <f>ROUND(I720*H720,2)</f>
        <v>0</v>
      </c>
      <c r="BL720" s="15" t="s">
        <v>217</v>
      </c>
      <c r="BM720" s="206" t="s">
        <v>2477</v>
      </c>
    </row>
    <row r="721" s="2" customFormat="1" ht="14.4" customHeight="1">
      <c r="A721" s="36"/>
      <c r="B721" s="37"/>
      <c r="C721" s="195" t="s">
        <v>2478</v>
      </c>
      <c r="D721" s="195" t="s">
        <v>152</v>
      </c>
      <c r="E721" s="196" t="s">
        <v>2479</v>
      </c>
      <c r="F721" s="197" t="s">
        <v>2480</v>
      </c>
      <c r="G721" s="198" t="s">
        <v>865</v>
      </c>
      <c r="H721" s="199">
        <v>120</v>
      </c>
      <c r="I721" s="200"/>
      <c r="J721" s="201">
        <f>ROUND(I721*H721,2)</f>
        <v>0</v>
      </c>
      <c r="K721" s="197" t="s">
        <v>156</v>
      </c>
      <c r="L721" s="42"/>
      <c r="M721" s="202" t="s">
        <v>19</v>
      </c>
      <c r="N721" s="203" t="s">
        <v>46</v>
      </c>
      <c r="O721" s="82"/>
      <c r="P721" s="204">
        <f>O721*H721</f>
        <v>0</v>
      </c>
      <c r="Q721" s="204">
        <v>6.0000000000000002E-05</v>
      </c>
      <c r="R721" s="204">
        <f>Q721*H721</f>
        <v>0.0071999999999999998</v>
      </c>
      <c r="S721" s="204">
        <v>0</v>
      </c>
      <c r="T721" s="205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6" t="s">
        <v>217</v>
      </c>
      <c r="AT721" s="206" t="s">
        <v>152</v>
      </c>
      <c r="AU721" s="206" t="s">
        <v>158</v>
      </c>
      <c r="AY721" s="15" t="s">
        <v>150</v>
      </c>
      <c r="BE721" s="207">
        <f>IF(N721="základní",J721,0)</f>
        <v>0</v>
      </c>
      <c r="BF721" s="207">
        <f>IF(N721="snížená",J721,0)</f>
        <v>0</v>
      </c>
      <c r="BG721" s="207">
        <f>IF(N721="zákl. přenesená",J721,0)</f>
        <v>0</v>
      </c>
      <c r="BH721" s="207">
        <f>IF(N721="sníž. přenesená",J721,0)</f>
        <v>0</v>
      </c>
      <c r="BI721" s="207">
        <f>IF(N721="nulová",J721,0)</f>
        <v>0</v>
      </c>
      <c r="BJ721" s="15" t="s">
        <v>80</v>
      </c>
      <c r="BK721" s="207">
        <f>ROUND(I721*H721,2)</f>
        <v>0</v>
      </c>
      <c r="BL721" s="15" t="s">
        <v>217</v>
      </c>
      <c r="BM721" s="206" t="s">
        <v>2481</v>
      </c>
    </row>
    <row r="722" s="2" customFormat="1" ht="14.4" customHeight="1">
      <c r="A722" s="36"/>
      <c r="B722" s="37"/>
      <c r="C722" s="195" t="s">
        <v>2482</v>
      </c>
      <c r="D722" s="195" t="s">
        <v>152</v>
      </c>
      <c r="E722" s="196" t="s">
        <v>2483</v>
      </c>
      <c r="F722" s="197" t="s">
        <v>2484</v>
      </c>
      <c r="G722" s="198" t="s">
        <v>865</v>
      </c>
      <c r="H722" s="199">
        <v>28</v>
      </c>
      <c r="I722" s="200"/>
      <c r="J722" s="201">
        <f>ROUND(I722*H722,2)</f>
        <v>0</v>
      </c>
      <c r="K722" s="197" t="s">
        <v>156</v>
      </c>
      <c r="L722" s="42"/>
      <c r="M722" s="202" t="s">
        <v>19</v>
      </c>
      <c r="N722" s="203" t="s">
        <v>46</v>
      </c>
      <c r="O722" s="82"/>
      <c r="P722" s="204">
        <f>O722*H722</f>
        <v>0</v>
      </c>
      <c r="Q722" s="204">
        <v>5.0000000000000002E-05</v>
      </c>
      <c r="R722" s="204">
        <f>Q722*H722</f>
        <v>0.0014</v>
      </c>
      <c r="S722" s="204">
        <v>0</v>
      </c>
      <c r="T722" s="205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06" t="s">
        <v>217</v>
      </c>
      <c r="AT722" s="206" t="s">
        <v>152</v>
      </c>
      <c r="AU722" s="206" t="s">
        <v>158</v>
      </c>
      <c r="AY722" s="15" t="s">
        <v>150</v>
      </c>
      <c r="BE722" s="207">
        <f>IF(N722="základní",J722,0)</f>
        <v>0</v>
      </c>
      <c r="BF722" s="207">
        <f>IF(N722="snížená",J722,0)</f>
        <v>0</v>
      </c>
      <c r="BG722" s="207">
        <f>IF(N722="zákl. přenesená",J722,0)</f>
        <v>0</v>
      </c>
      <c r="BH722" s="207">
        <f>IF(N722="sníž. přenesená",J722,0)</f>
        <v>0</v>
      </c>
      <c r="BI722" s="207">
        <f>IF(N722="nulová",J722,0)</f>
        <v>0</v>
      </c>
      <c r="BJ722" s="15" t="s">
        <v>80</v>
      </c>
      <c r="BK722" s="207">
        <f>ROUND(I722*H722,2)</f>
        <v>0</v>
      </c>
      <c r="BL722" s="15" t="s">
        <v>217</v>
      </c>
      <c r="BM722" s="206" t="s">
        <v>2485</v>
      </c>
    </row>
    <row r="723" s="2" customFormat="1" ht="14.4" customHeight="1">
      <c r="A723" s="36"/>
      <c r="B723" s="37"/>
      <c r="C723" s="208" t="s">
        <v>2486</v>
      </c>
      <c r="D723" s="208" t="s">
        <v>324</v>
      </c>
      <c r="E723" s="209" t="s">
        <v>2487</v>
      </c>
      <c r="F723" s="210" t="s">
        <v>2488</v>
      </c>
      <c r="G723" s="211" t="s">
        <v>2489</v>
      </c>
      <c r="H723" s="212">
        <v>268</v>
      </c>
      <c r="I723" s="213"/>
      <c r="J723" s="214">
        <f>ROUND(I723*H723,2)</f>
        <v>0</v>
      </c>
      <c r="K723" s="210" t="s">
        <v>19</v>
      </c>
      <c r="L723" s="215"/>
      <c r="M723" s="216" t="s">
        <v>19</v>
      </c>
      <c r="N723" s="217" t="s">
        <v>46</v>
      </c>
      <c r="O723" s="82"/>
      <c r="P723" s="204">
        <f>O723*H723</f>
        <v>0</v>
      </c>
      <c r="Q723" s="204">
        <v>0</v>
      </c>
      <c r="R723" s="204">
        <f>Q723*H723</f>
        <v>0</v>
      </c>
      <c r="S723" s="204">
        <v>0</v>
      </c>
      <c r="T723" s="205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206" t="s">
        <v>282</v>
      </c>
      <c r="AT723" s="206" t="s">
        <v>324</v>
      </c>
      <c r="AU723" s="206" t="s">
        <v>158</v>
      </c>
      <c r="AY723" s="15" t="s">
        <v>150</v>
      </c>
      <c r="BE723" s="207">
        <f>IF(N723="základní",J723,0)</f>
        <v>0</v>
      </c>
      <c r="BF723" s="207">
        <f>IF(N723="snížená",J723,0)</f>
        <v>0</v>
      </c>
      <c r="BG723" s="207">
        <f>IF(N723="zákl. přenesená",J723,0)</f>
        <v>0</v>
      </c>
      <c r="BH723" s="207">
        <f>IF(N723="sníž. přenesená",J723,0)</f>
        <v>0</v>
      </c>
      <c r="BI723" s="207">
        <f>IF(N723="nulová",J723,0)</f>
        <v>0</v>
      </c>
      <c r="BJ723" s="15" t="s">
        <v>80</v>
      </c>
      <c r="BK723" s="207">
        <f>ROUND(I723*H723,2)</f>
        <v>0</v>
      </c>
      <c r="BL723" s="15" t="s">
        <v>217</v>
      </c>
      <c r="BM723" s="206" t="s">
        <v>2490</v>
      </c>
    </row>
    <row r="724" s="2" customFormat="1" ht="24.15" customHeight="1">
      <c r="A724" s="36"/>
      <c r="B724" s="37"/>
      <c r="C724" s="195" t="s">
        <v>2491</v>
      </c>
      <c r="D724" s="195" t="s">
        <v>152</v>
      </c>
      <c r="E724" s="196" t="s">
        <v>2492</v>
      </c>
      <c r="F724" s="197" t="s">
        <v>2493</v>
      </c>
      <c r="G724" s="198" t="s">
        <v>232</v>
      </c>
      <c r="H724" s="199">
        <v>0.040000000000000001</v>
      </c>
      <c r="I724" s="200"/>
      <c r="J724" s="201">
        <f>ROUND(I724*H724,2)</f>
        <v>0</v>
      </c>
      <c r="K724" s="197" t="s">
        <v>156</v>
      </c>
      <c r="L724" s="42"/>
      <c r="M724" s="202" t="s">
        <v>19</v>
      </c>
      <c r="N724" s="203" t="s">
        <v>46</v>
      </c>
      <c r="O724" s="82"/>
      <c r="P724" s="204">
        <f>O724*H724</f>
        <v>0</v>
      </c>
      <c r="Q724" s="204">
        <v>0</v>
      </c>
      <c r="R724" s="204">
        <f>Q724*H724</f>
        <v>0</v>
      </c>
      <c r="S724" s="204">
        <v>0</v>
      </c>
      <c r="T724" s="205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6" t="s">
        <v>217</v>
      </c>
      <c r="AT724" s="206" t="s">
        <v>152</v>
      </c>
      <c r="AU724" s="206" t="s">
        <v>158</v>
      </c>
      <c r="AY724" s="15" t="s">
        <v>150</v>
      </c>
      <c r="BE724" s="207">
        <f>IF(N724="základní",J724,0)</f>
        <v>0</v>
      </c>
      <c r="BF724" s="207">
        <f>IF(N724="snížená",J724,0)</f>
        <v>0</v>
      </c>
      <c r="BG724" s="207">
        <f>IF(N724="zákl. přenesená",J724,0)</f>
        <v>0</v>
      </c>
      <c r="BH724" s="207">
        <f>IF(N724="sníž. přenesená",J724,0)</f>
        <v>0</v>
      </c>
      <c r="BI724" s="207">
        <f>IF(N724="nulová",J724,0)</f>
        <v>0</v>
      </c>
      <c r="BJ724" s="15" t="s">
        <v>80</v>
      </c>
      <c r="BK724" s="207">
        <f>ROUND(I724*H724,2)</f>
        <v>0</v>
      </c>
      <c r="BL724" s="15" t="s">
        <v>217</v>
      </c>
      <c r="BM724" s="206" t="s">
        <v>2494</v>
      </c>
    </row>
    <row r="725" s="2" customFormat="1" ht="24.15" customHeight="1">
      <c r="A725" s="36"/>
      <c r="B725" s="37"/>
      <c r="C725" s="195" t="s">
        <v>2495</v>
      </c>
      <c r="D725" s="195" t="s">
        <v>152</v>
      </c>
      <c r="E725" s="196" t="s">
        <v>2496</v>
      </c>
      <c r="F725" s="197" t="s">
        <v>2497</v>
      </c>
      <c r="G725" s="198" t="s">
        <v>232</v>
      </c>
      <c r="H725" s="199">
        <v>0.040000000000000001</v>
      </c>
      <c r="I725" s="200"/>
      <c r="J725" s="201">
        <f>ROUND(I725*H725,2)</f>
        <v>0</v>
      </c>
      <c r="K725" s="197" t="s">
        <v>156</v>
      </c>
      <c r="L725" s="42"/>
      <c r="M725" s="202" t="s">
        <v>19</v>
      </c>
      <c r="N725" s="203" t="s">
        <v>46</v>
      </c>
      <c r="O725" s="82"/>
      <c r="P725" s="204">
        <f>O725*H725</f>
        <v>0</v>
      </c>
      <c r="Q725" s="204">
        <v>0</v>
      </c>
      <c r="R725" s="204">
        <f>Q725*H725</f>
        <v>0</v>
      </c>
      <c r="S725" s="204">
        <v>0</v>
      </c>
      <c r="T725" s="205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206" t="s">
        <v>217</v>
      </c>
      <c r="AT725" s="206" t="s">
        <v>152</v>
      </c>
      <c r="AU725" s="206" t="s">
        <v>158</v>
      </c>
      <c r="AY725" s="15" t="s">
        <v>150</v>
      </c>
      <c r="BE725" s="207">
        <f>IF(N725="základní",J725,0)</f>
        <v>0</v>
      </c>
      <c r="BF725" s="207">
        <f>IF(N725="snížená",J725,0)</f>
        <v>0</v>
      </c>
      <c r="BG725" s="207">
        <f>IF(N725="zákl. přenesená",J725,0)</f>
        <v>0</v>
      </c>
      <c r="BH725" s="207">
        <f>IF(N725="sníž. přenesená",J725,0)</f>
        <v>0</v>
      </c>
      <c r="BI725" s="207">
        <f>IF(N725="nulová",J725,0)</f>
        <v>0</v>
      </c>
      <c r="BJ725" s="15" t="s">
        <v>80</v>
      </c>
      <c r="BK725" s="207">
        <f>ROUND(I725*H725,2)</f>
        <v>0</v>
      </c>
      <c r="BL725" s="15" t="s">
        <v>217</v>
      </c>
      <c r="BM725" s="206" t="s">
        <v>2498</v>
      </c>
    </row>
    <row r="726" s="12" customFormat="1" ht="22.8" customHeight="1">
      <c r="A726" s="12"/>
      <c r="B726" s="179"/>
      <c r="C726" s="180"/>
      <c r="D726" s="181" t="s">
        <v>74</v>
      </c>
      <c r="E726" s="193" t="s">
        <v>2499</v>
      </c>
      <c r="F726" s="193" t="s">
        <v>2500</v>
      </c>
      <c r="G726" s="180"/>
      <c r="H726" s="180"/>
      <c r="I726" s="183"/>
      <c r="J726" s="194">
        <f>BK726</f>
        <v>0</v>
      </c>
      <c r="K726" s="180"/>
      <c r="L726" s="185"/>
      <c r="M726" s="186"/>
      <c r="N726" s="187"/>
      <c r="O726" s="187"/>
      <c r="P726" s="188">
        <f>SUM(P727:P738)</f>
        <v>0</v>
      </c>
      <c r="Q726" s="187"/>
      <c r="R726" s="188">
        <f>SUM(R727:R738)</f>
        <v>0.96803779999999995</v>
      </c>
      <c r="S726" s="187"/>
      <c r="T726" s="189">
        <f>SUM(T727:T738)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190" t="s">
        <v>158</v>
      </c>
      <c r="AT726" s="191" t="s">
        <v>74</v>
      </c>
      <c r="AU726" s="191" t="s">
        <v>80</v>
      </c>
      <c r="AY726" s="190" t="s">
        <v>150</v>
      </c>
      <c r="BK726" s="192">
        <f>SUM(BK727:BK738)</f>
        <v>0</v>
      </c>
    </row>
    <row r="727" s="2" customFormat="1" ht="14.4" customHeight="1">
      <c r="A727" s="36"/>
      <c r="B727" s="37"/>
      <c r="C727" s="195" t="s">
        <v>2501</v>
      </c>
      <c r="D727" s="195" t="s">
        <v>152</v>
      </c>
      <c r="E727" s="196" t="s">
        <v>2502</v>
      </c>
      <c r="F727" s="197" t="s">
        <v>2503</v>
      </c>
      <c r="G727" s="198" t="s">
        <v>155</v>
      </c>
      <c r="H727" s="199">
        <v>49.399999999999999</v>
      </c>
      <c r="I727" s="200"/>
      <c r="J727" s="201">
        <f>ROUND(I727*H727,2)</f>
        <v>0</v>
      </c>
      <c r="K727" s="197" t="s">
        <v>156</v>
      </c>
      <c r="L727" s="42"/>
      <c r="M727" s="202" t="s">
        <v>19</v>
      </c>
      <c r="N727" s="203" t="s">
        <v>46</v>
      </c>
      <c r="O727" s="82"/>
      <c r="P727" s="204">
        <f>O727*H727</f>
        <v>0</v>
      </c>
      <c r="Q727" s="204">
        <v>0.00029999999999999997</v>
      </c>
      <c r="R727" s="204">
        <f>Q727*H727</f>
        <v>0.014819999999999998</v>
      </c>
      <c r="S727" s="204">
        <v>0</v>
      </c>
      <c r="T727" s="20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206" t="s">
        <v>217</v>
      </c>
      <c r="AT727" s="206" t="s">
        <v>152</v>
      </c>
      <c r="AU727" s="206" t="s">
        <v>158</v>
      </c>
      <c r="AY727" s="15" t="s">
        <v>150</v>
      </c>
      <c r="BE727" s="207">
        <f>IF(N727="základní",J727,0)</f>
        <v>0</v>
      </c>
      <c r="BF727" s="207">
        <f>IF(N727="snížená",J727,0)</f>
        <v>0</v>
      </c>
      <c r="BG727" s="207">
        <f>IF(N727="zákl. přenesená",J727,0)</f>
        <v>0</v>
      </c>
      <c r="BH727" s="207">
        <f>IF(N727="sníž. přenesená",J727,0)</f>
        <v>0</v>
      </c>
      <c r="BI727" s="207">
        <f>IF(N727="nulová",J727,0)</f>
        <v>0</v>
      </c>
      <c r="BJ727" s="15" t="s">
        <v>80</v>
      </c>
      <c r="BK727" s="207">
        <f>ROUND(I727*H727,2)</f>
        <v>0</v>
      </c>
      <c r="BL727" s="15" t="s">
        <v>217</v>
      </c>
      <c r="BM727" s="206" t="s">
        <v>2504</v>
      </c>
    </row>
    <row r="728" s="2" customFormat="1" ht="24.15" customHeight="1">
      <c r="A728" s="36"/>
      <c r="B728" s="37"/>
      <c r="C728" s="195" t="s">
        <v>2505</v>
      </c>
      <c r="D728" s="195" t="s">
        <v>152</v>
      </c>
      <c r="E728" s="196" t="s">
        <v>2506</v>
      </c>
      <c r="F728" s="197" t="s">
        <v>2507</v>
      </c>
      <c r="G728" s="198" t="s">
        <v>155</v>
      </c>
      <c r="H728" s="199">
        <v>34.509999999999998</v>
      </c>
      <c r="I728" s="200"/>
      <c r="J728" s="201">
        <f>ROUND(I728*H728,2)</f>
        <v>0</v>
      </c>
      <c r="K728" s="197" t="s">
        <v>156</v>
      </c>
      <c r="L728" s="42"/>
      <c r="M728" s="202" t="s">
        <v>19</v>
      </c>
      <c r="N728" s="203" t="s">
        <v>46</v>
      </c>
      <c r="O728" s="82"/>
      <c r="P728" s="204">
        <f>O728*H728</f>
        <v>0</v>
      </c>
      <c r="Q728" s="204">
        <v>0.0075799999999999999</v>
      </c>
      <c r="R728" s="204">
        <f>Q728*H728</f>
        <v>0.26158579999999998</v>
      </c>
      <c r="S728" s="204">
        <v>0</v>
      </c>
      <c r="T728" s="205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206" t="s">
        <v>217</v>
      </c>
      <c r="AT728" s="206" t="s">
        <v>152</v>
      </c>
      <c r="AU728" s="206" t="s">
        <v>158</v>
      </c>
      <c r="AY728" s="15" t="s">
        <v>150</v>
      </c>
      <c r="BE728" s="207">
        <f>IF(N728="základní",J728,0)</f>
        <v>0</v>
      </c>
      <c r="BF728" s="207">
        <f>IF(N728="snížená",J728,0)</f>
        <v>0</v>
      </c>
      <c r="BG728" s="207">
        <f>IF(N728="zákl. přenesená",J728,0)</f>
        <v>0</v>
      </c>
      <c r="BH728" s="207">
        <f>IF(N728="sníž. přenesená",J728,0)</f>
        <v>0</v>
      </c>
      <c r="BI728" s="207">
        <f>IF(N728="nulová",J728,0)</f>
        <v>0</v>
      </c>
      <c r="BJ728" s="15" t="s">
        <v>80</v>
      </c>
      <c r="BK728" s="207">
        <f>ROUND(I728*H728,2)</f>
        <v>0</v>
      </c>
      <c r="BL728" s="15" t="s">
        <v>217</v>
      </c>
      <c r="BM728" s="206" t="s">
        <v>2508</v>
      </c>
    </row>
    <row r="729" s="2" customFormat="1" ht="14.4" customHeight="1">
      <c r="A729" s="36"/>
      <c r="B729" s="37"/>
      <c r="C729" s="195" t="s">
        <v>2509</v>
      </c>
      <c r="D729" s="195" t="s">
        <v>152</v>
      </c>
      <c r="E729" s="196" t="s">
        <v>2510</v>
      </c>
      <c r="F729" s="197" t="s">
        <v>2511</v>
      </c>
      <c r="G729" s="198" t="s">
        <v>170</v>
      </c>
      <c r="H729" s="199">
        <v>22</v>
      </c>
      <c r="I729" s="200"/>
      <c r="J729" s="201">
        <f>ROUND(I729*H729,2)</f>
        <v>0</v>
      </c>
      <c r="K729" s="197" t="s">
        <v>156</v>
      </c>
      <c r="L729" s="42"/>
      <c r="M729" s="202" t="s">
        <v>19</v>
      </c>
      <c r="N729" s="203" t="s">
        <v>46</v>
      </c>
      <c r="O729" s="82"/>
      <c r="P729" s="204">
        <f>O729*H729</f>
        <v>0</v>
      </c>
      <c r="Q729" s="204">
        <v>0.00042999999999999999</v>
      </c>
      <c r="R729" s="204">
        <f>Q729*H729</f>
        <v>0.0094599999999999997</v>
      </c>
      <c r="S729" s="204">
        <v>0</v>
      </c>
      <c r="T729" s="205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206" t="s">
        <v>217</v>
      </c>
      <c r="AT729" s="206" t="s">
        <v>152</v>
      </c>
      <c r="AU729" s="206" t="s">
        <v>158</v>
      </c>
      <c r="AY729" s="15" t="s">
        <v>150</v>
      </c>
      <c r="BE729" s="207">
        <f>IF(N729="základní",J729,0)</f>
        <v>0</v>
      </c>
      <c r="BF729" s="207">
        <f>IF(N729="snížená",J729,0)</f>
        <v>0</v>
      </c>
      <c r="BG729" s="207">
        <f>IF(N729="zákl. přenesená",J729,0)</f>
        <v>0</v>
      </c>
      <c r="BH729" s="207">
        <f>IF(N729="sníž. přenesená",J729,0)</f>
        <v>0</v>
      </c>
      <c r="BI729" s="207">
        <f>IF(N729="nulová",J729,0)</f>
        <v>0</v>
      </c>
      <c r="BJ729" s="15" t="s">
        <v>80</v>
      </c>
      <c r="BK729" s="207">
        <f>ROUND(I729*H729,2)</f>
        <v>0</v>
      </c>
      <c r="BL729" s="15" t="s">
        <v>217</v>
      </c>
      <c r="BM729" s="206" t="s">
        <v>2512</v>
      </c>
    </row>
    <row r="730" s="2" customFormat="1" ht="24.15" customHeight="1">
      <c r="A730" s="36"/>
      <c r="B730" s="37"/>
      <c r="C730" s="195" t="s">
        <v>2513</v>
      </c>
      <c r="D730" s="195" t="s">
        <v>152</v>
      </c>
      <c r="E730" s="196" t="s">
        <v>2514</v>
      </c>
      <c r="F730" s="197" t="s">
        <v>2515</v>
      </c>
      <c r="G730" s="198" t="s">
        <v>155</v>
      </c>
      <c r="H730" s="199">
        <v>46</v>
      </c>
      <c r="I730" s="200"/>
      <c r="J730" s="201">
        <f>ROUND(I730*H730,2)</f>
        <v>0</v>
      </c>
      <c r="K730" s="197" t="s">
        <v>156</v>
      </c>
      <c r="L730" s="42"/>
      <c r="M730" s="202" t="s">
        <v>19</v>
      </c>
      <c r="N730" s="203" t="s">
        <v>46</v>
      </c>
      <c r="O730" s="82"/>
      <c r="P730" s="204">
        <f>O730*H730</f>
        <v>0</v>
      </c>
      <c r="Q730" s="204">
        <v>0.0089999999999999993</v>
      </c>
      <c r="R730" s="204">
        <f>Q730*H730</f>
        <v>0.41399999999999998</v>
      </c>
      <c r="S730" s="204">
        <v>0</v>
      </c>
      <c r="T730" s="20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206" t="s">
        <v>217</v>
      </c>
      <c r="AT730" s="206" t="s">
        <v>152</v>
      </c>
      <c r="AU730" s="206" t="s">
        <v>158</v>
      </c>
      <c r="AY730" s="15" t="s">
        <v>150</v>
      </c>
      <c r="BE730" s="207">
        <f>IF(N730="základní",J730,0)</f>
        <v>0</v>
      </c>
      <c r="BF730" s="207">
        <f>IF(N730="snížená",J730,0)</f>
        <v>0</v>
      </c>
      <c r="BG730" s="207">
        <f>IF(N730="zákl. přenesená",J730,0)</f>
        <v>0</v>
      </c>
      <c r="BH730" s="207">
        <f>IF(N730="sníž. přenesená",J730,0)</f>
        <v>0</v>
      </c>
      <c r="BI730" s="207">
        <f>IF(N730="nulová",J730,0)</f>
        <v>0</v>
      </c>
      <c r="BJ730" s="15" t="s">
        <v>80</v>
      </c>
      <c r="BK730" s="207">
        <f>ROUND(I730*H730,2)</f>
        <v>0</v>
      </c>
      <c r="BL730" s="15" t="s">
        <v>217</v>
      </c>
      <c r="BM730" s="206" t="s">
        <v>2516</v>
      </c>
    </row>
    <row r="731" s="2" customFormat="1" ht="24.15" customHeight="1">
      <c r="A731" s="36"/>
      <c r="B731" s="37"/>
      <c r="C731" s="195" t="s">
        <v>2517</v>
      </c>
      <c r="D731" s="195" t="s">
        <v>152</v>
      </c>
      <c r="E731" s="196" t="s">
        <v>2518</v>
      </c>
      <c r="F731" s="197" t="s">
        <v>2519</v>
      </c>
      <c r="G731" s="198" t="s">
        <v>155</v>
      </c>
      <c r="H731" s="199">
        <v>6.96</v>
      </c>
      <c r="I731" s="200"/>
      <c r="J731" s="201">
        <f>ROUND(I731*H731,2)</f>
        <v>0</v>
      </c>
      <c r="K731" s="197" t="s">
        <v>156</v>
      </c>
      <c r="L731" s="42"/>
      <c r="M731" s="202" t="s">
        <v>19</v>
      </c>
      <c r="N731" s="203" t="s">
        <v>46</v>
      </c>
      <c r="O731" s="82"/>
      <c r="P731" s="204">
        <f>O731*H731</f>
        <v>0</v>
      </c>
      <c r="Q731" s="204">
        <v>0.0091000000000000004</v>
      </c>
      <c r="R731" s="204">
        <f>Q731*H731</f>
        <v>0.063336000000000003</v>
      </c>
      <c r="S731" s="204">
        <v>0</v>
      </c>
      <c r="T731" s="205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206" t="s">
        <v>217</v>
      </c>
      <c r="AT731" s="206" t="s">
        <v>152</v>
      </c>
      <c r="AU731" s="206" t="s">
        <v>158</v>
      </c>
      <c r="AY731" s="15" t="s">
        <v>150</v>
      </c>
      <c r="BE731" s="207">
        <f>IF(N731="základní",J731,0)</f>
        <v>0</v>
      </c>
      <c r="BF731" s="207">
        <f>IF(N731="snížená",J731,0)</f>
        <v>0</v>
      </c>
      <c r="BG731" s="207">
        <f>IF(N731="zákl. přenesená",J731,0)</f>
        <v>0</v>
      </c>
      <c r="BH731" s="207">
        <f>IF(N731="sníž. přenesená",J731,0)</f>
        <v>0</v>
      </c>
      <c r="BI731" s="207">
        <f>IF(N731="nulová",J731,0)</f>
        <v>0</v>
      </c>
      <c r="BJ731" s="15" t="s">
        <v>80</v>
      </c>
      <c r="BK731" s="207">
        <f>ROUND(I731*H731,2)</f>
        <v>0</v>
      </c>
      <c r="BL731" s="15" t="s">
        <v>217</v>
      </c>
      <c r="BM731" s="206" t="s">
        <v>2520</v>
      </c>
    </row>
    <row r="732" s="2" customFormat="1" ht="24.15" customHeight="1">
      <c r="A732" s="36"/>
      <c r="B732" s="37"/>
      <c r="C732" s="195" t="s">
        <v>2521</v>
      </c>
      <c r="D732" s="195" t="s">
        <v>152</v>
      </c>
      <c r="E732" s="196" t="s">
        <v>2522</v>
      </c>
      <c r="F732" s="197" t="s">
        <v>2523</v>
      </c>
      <c r="G732" s="198" t="s">
        <v>155</v>
      </c>
      <c r="H732" s="199">
        <v>16.300000000000001</v>
      </c>
      <c r="I732" s="200"/>
      <c r="J732" s="201">
        <f>ROUND(I732*H732,2)</f>
        <v>0</v>
      </c>
      <c r="K732" s="197" t="s">
        <v>156</v>
      </c>
      <c r="L732" s="42"/>
      <c r="M732" s="202" t="s">
        <v>19</v>
      </c>
      <c r="N732" s="203" t="s">
        <v>46</v>
      </c>
      <c r="O732" s="82"/>
      <c r="P732" s="204">
        <f>O732*H732</f>
        <v>0</v>
      </c>
      <c r="Q732" s="204">
        <v>0.0092999999999999992</v>
      </c>
      <c r="R732" s="204">
        <f>Q732*H732</f>
        <v>0.15159</v>
      </c>
      <c r="S732" s="204">
        <v>0</v>
      </c>
      <c r="T732" s="205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206" t="s">
        <v>217</v>
      </c>
      <c r="AT732" s="206" t="s">
        <v>152</v>
      </c>
      <c r="AU732" s="206" t="s">
        <v>158</v>
      </c>
      <c r="AY732" s="15" t="s">
        <v>150</v>
      </c>
      <c r="BE732" s="207">
        <f>IF(N732="základní",J732,0)</f>
        <v>0</v>
      </c>
      <c r="BF732" s="207">
        <f>IF(N732="snížená",J732,0)</f>
        <v>0</v>
      </c>
      <c r="BG732" s="207">
        <f>IF(N732="zákl. přenesená",J732,0)</f>
        <v>0</v>
      </c>
      <c r="BH732" s="207">
        <f>IF(N732="sníž. přenesená",J732,0)</f>
        <v>0</v>
      </c>
      <c r="BI732" s="207">
        <f>IF(N732="nulová",J732,0)</f>
        <v>0</v>
      </c>
      <c r="BJ732" s="15" t="s">
        <v>80</v>
      </c>
      <c r="BK732" s="207">
        <f>ROUND(I732*H732,2)</f>
        <v>0</v>
      </c>
      <c r="BL732" s="15" t="s">
        <v>217</v>
      </c>
      <c r="BM732" s="206" t="s">
        <v>2524</v>
      </c>
    </row>
    <row r="733" s="2" customFormat="1" ht="14.4" customHeight="1">
      <c r="A733" s="36"/>
      <c r="B733" s="37"/>
      <c r="C733" s="195" t="s">
        <v>2525</v>
      </c>
      <c r="D733" s="195" t="s">
        <v>152</v>
      </c>
      <c r="E733" s="196" t="s">
        <v>2526</v>
      </c>
      <c r="F733" s="197" t="s">
        <v>2527</v>
      </c>
      <c r="G733" s="198" t="s">
        <v>155</v>
      </c>
      <c r="H733" s="199">
        <v>26.050000000000001</v>
      </c>
      <c r="I733" s="200"/>
      <c r="J733" s="201">
        <f>ROUND(I733*H733,2)</f>
        <v>0</v>
      </c>
      <c r="K733" s="197" t="s">
        <v>156</v>
      </c>
      <c r="L733" s="42"/>
      <c r="M733" s="202" t="s">
        <v>19</v>
      </c>
      <c r="N733" s="203" t="s">
        <v>46</v>
      </c>
      <c r="O733" s="82"/>
      <c r="P733" s="204">
        <f>O733*H733</f>
        <v>0</v>
      </c>
      <c r="Q733" s="204">
        <v>0.0015</v>
      </c>
      <c r="R733" s="204">
        <f>Q733*H733</f>
        <v>0.039074999999999999</v>
      </c>
      <c r="S733" s="204">
        <v>0</v>
      </c>
      <c r="T733" s="20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206" t="s">
        <v>217</v>
      </c>
      <c r="AT733" s="206" t="s">
        <v>152</v>
      </c>
      <c r="AU733" s="206" t="s">
        <v>158</v>
      </c>
      <c r="AY733" s="15" t="s">
        <v>150</v>
      </c>
      <c r="BE733" s="207">
        <f>IF(N733="základní",J733,0)</f>
        <v>0</v>
      </c>
      <c r="BF733" s="207">
        <f>IF(N733="snížená",J733,0)</f>
        <v>0</v>
      </c>
      <c r="BG733" s="207">
        <f>IF(N733="zákl. přenesená",J733,0)</f>
        <v>0</v>
      </c>
      <c r="BH733" s="207">
        <f>IF(N733="sníž. přenesená",J733,0)</f>
        <v>0</v>
      </c>
      <c r="BI733" s="207">
        <f>IF(N733="nulová",J733,0)</f>
        <v>0</v>
      </c>
      <c r="BJ733" s="15" t="s">
        <v>80</v>
      </c>
      <c r="BK733" s="207">
        <f>ROUND(I733*H733,2)</f>
        <v>0</v>
      </c>
      <c r="BL733" s="15" t="s">
        <v>217</v>
      </c>
      <c r="BM733" s="206" t="s">
        <v>2528</v>
      </c>
    </row>
    <row r="734" s="2" customFormat="1" ht="14.4" customHeight="1">
      <c r="A734" s="36"/>
      <c r="B734" s="37"/>
      <c r="C734" s="195" t="s">
        <v>2529</v>
      </c>
      <c r="D734" s="195" t="s">
        <v>152</v>
      </c>
      <c r="E734" s="196" t="s">
        <v>2530</v>
      </c>
      <c r="F734" s="197" t="s">
        <v>2531</v>
      </c>
      <c r="G734" s="198" t="s">
        <v>170</v>
      </c>
      <c r="H734" s="199">
        <v>182</v>
      </c>
      <c r="I734" s="200"/>
      <c r="J734" s="201">
        <f>ROUND(I734*H734,2)</f>
        <v>0</v>
      </c>
      <c r="K734" s="197" t="s">
        <v>156</v>
      </c>
      <c r="L734" s="42"/>
      <c r="M734" s="202" t="s">
        <v>19</v>
      </c>
      <c r="N734" s="203" t="s">
        <v>46</v>
      </c>
      <c r="O734" s="82"/>
      <c r="P734" s="204">
        <f>O734*H734</f>
        <v>0</v>
      </c>
      <c r="Q734" s="204">
        <v>3.0000000000000001E-05</v>
      </c>
      <c r="R734" s="204">
        <f>Q734*H734</f>
        <v>0.0054600000000000004</v>
      </c>
      <c r="S734" s="204">
        <v>0</v>
      </c>
      <c r="T734" s="20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206" t="s">
        <v>217</v>
      </c>
      <c r="AT734" s="206" t="s">
        <v>152</v>
      </c>
      <c r="AU734" s="206" t="s">
        <v>158</v>
      </c>
      <c r="AY734" s="15" t="s">
        <v>150</v>
      </c>
      <c r="BE734" s="207">
        <f>IF(N734="základní",J734,0)</f>
        <v>0</v>
      </c>
      <c r="BF734" s="207">
        <f>IF(N734="snížená",J734,0)</f>
        <v>0</v>
      </c>
      <c r="BG734" s="207">
        <f>IF(N734="zákl. přenesená",J734,0)</f>
        <v>0</v>
      </c>
      <c r="BH734" s="207">
        <f>IF(N734="sníž. přenesená",J734,0)</f>
        <v>0</v>
      </c>
      <c r="BI734" s="207">
        <f>IF(N734="nulová",J734,0)</f>
        <v>0</v>
      </c>
      <c r="BJ734" s="15" t="s">
        <v>80</v>
      </c>
      <c r="BK734" s="207">
        <f>ROUND(I734*H734,2)</f>
        <v>0</v>
      </c>
      <c r="BL734" s="15" t="s">
        <v>217</v>
      </c>
      <c r="BM734" s="206" t="s">
        <v>2532</v>
      </c>
    </row>
    <row r="735" s="2" customFormat="1" ht="14.4" customHeight="1">
      <c r="A735" s="36"/>
      <c r="B735" s="37"/>
      <c r="C735" s="195" t="s">
        <v>2533</v>
      </c>
      <c r="D735" s="195" t="s">
        <v>152</v>
      </c>
      <c r="E735" s="196" t="s">
        <v>2534</v>
      </c>
      <c r="F735" s="197" t="s">
        <v>2535</v>
      </c>
      <c r="G735" s="198" t="s">
        <v>170</v>
      </c>
      <c r="H735" s="199">
        <v>16.399999999999999</v>
      </c>
      <c r="I735" s="200"/>
      <c r="J735" s="201">
        <f>ROUND(I735*H735,2)</f>
        <v>0</v>
      </c>
      <c r="K735" s="197" t="s">
        <v>156</v>
      </c>
      <c r="L735" s="42"/>
      <c r="M735" s="202" t="s">
        <v>19</v>
      </c>
      <c r="N735" s="203" t="s">
        <v>46</v>
      </c>
      <c r="O735" s="82"/>
      <c r="P735" s="204">
        <f>O735*H735</f>
        <v>0</v>
      </c>
      <c r="Q735" s="204">
        <v>0.00032000000000000003</v>
      </c>
      <c r="R735" s="204">
        <f>Q735*H735</f>
        <v>0.0052480000000000001</v>
      </c>
      <c r="S735" s="204">
        <v>0</v>
      </c>
      <c r="T735" s="205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6" t="s">
        <v>217</v>
      </c>
      <c r="AT735" s="206" t="s">
        <v>152</v>
      </c>
      <c r="AU735" s="206" t="s">
        <v>158</v>
      </c>
      <c r="AY735" s="15" t="s">
        <v>150</v>
      </c>
      <c r="BE735" s="207">
        <f>IF(N735="základní",J735,0)</f>
        <v>0</v>
      </c>
      <c r="BF735" s="207">
        <f>IF(N735="snížená",J735,0)</f>
        <v>0</v>
      </c>
      <c r="BG735" s="207">
        <f>IF(N735="zákl. přenesená",J735,0)</f>
        <v>0</v>
      </c>
      <c r="BH735" s="207">
        <f>IF(N735="sníž. přenesená",J735,0)</f>
        <v>0</v>
      </c>
      <c r="BI735" s="207">
        <f>IF(N735="nulová",J735,0)</f>
        <v>0</v>
      </c>
      <c r="BJ735" s="15" t="s">
        <v>80</v>
      </c>
      <c r="BK735" s="207">
        <f>ROUND(I735*H735,2)</f>
        <v>0</v>
      </c>
      <c r="BL735" s="15" t="s">
        <v>217</v>
      </c>
      <c r="BM735" s="206" t="s">
        <v>2536</v>
      </c>
    </row>
    <row r="736" s="2" customFormat="1" ht="14.4" customHeight="1">
      <c r="A736" s="36"/>
      <c r="B736" s="37"/>
      <c r="C736" s="195" t="s">
        <v>2537</v>
      </c>
      <c r="D736" s="195" t="s">
        <v>152</v>
      </c>
      <c r="E736" s="196" t="s">
        <v>2538</v>
      </c>
      <c r="F736" s="197" t="s">
        <v>2539</v>
      </c>
      <c r="G736" s="198" t="s">
        <v>155</v>
      </c>
      <c r="H736" s="199">
        <v>69.260000000000005</v>
      </c>
      <c r="I736" s="200"/>
      <c r="J736" s="201">
        <f>ROUND(I736*H736,2)</f>
        <v>0</v>
      </c>
      <c r="K736" s="197" t="s">
        <v>156</v>
      </c>
      <c r="L736" s="42"/>
      <c r="M736" s="202" t="s">
        <v>19</v>
      </c>
      <c r="N736" s="203" t="s">
        <v>46</v>
      </c>
      <c r="O736" s="82"/>
      <c r="P736" s="204">
        <f>O736*H736</f>
        <v>0</v>
      </c>
      <c r="Q736" s="204">
        <v>5.0000000000000002E-05</v>
      </c>
      <c r="R736" s="204">
        <f>Q736*H736</f>
        <v>0.0034630000000000004</v>
      </c>
      <c r="S736" s="204">
        <v>0</v>
      </c>
      <c r="T736" s="205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206" t="s">
        <v>217</v>
      </c>
      <c r="AT736" s="206" t="s">
        <v>152</v>
      </c>
      <c r="AU736" s="206" t="s">
        <v>158</v>
      </c>
      <c r="AY736" s="15" t="s">
        <v>150</v>
      </c>
      <c r="BE736" s="207">
        <f>IF(N736="základní",J736,0)</f>
        <v>0</v>
      </c>
      <c r="BF736" s="207">
        <f>IF(N736="snížená",J736,0)</f>
        <v>0</v>
      </c>
      <c r="BG736" s="207">
        <f>IF(N736="zákl. přenesená",J736,0)</f>
        <v>0</v>
      </c>
      <c r="BH736" s="207">
        <f>IF(N736="sníž. přenesená",J736,0)</f>
        <v>0</v>
      </c>
      <c r="BI736" s="207">
        <f>IF(N736="nulová",J736,0)</f>
        <v>0</v>
      </c>
      <c r="BJ736" s="15" t="s">
        <v>80</v>
      </c>
      <c r="BK736" s="207">
        <f>ROUND(I736*H736,2)</f>
        <v>0</v>
      </c>
      <c r="BL736" s="15" t="s">
        <v>217</v>
      </c>
      <c r="BM736" s="206" t="s">
        <v>2540</v>
      </c>
    </row>
    <row r="737" s="2" customFormat="1" ht="24.15" customHeight="1">
      <c r="A737" s="36"/>
      <c r="B737" s="37"/>
      <c r="C737" s="195" t="s">
        <v>2541</v>
      </c>
      <c r="D737" s="195" t="s">
        <v>152</v>
      </c>
      <c r="E737" s="196" t="s">
        <v>2542</v>
      </c>
      <c r="F737" s="197" t="s">
        <v>2543</v>
      </c>
      <c r="G737" s="198" t="s">
        <v>232</v>
      </c>
      <c r="H737" s="199">
        <v>0.96799999999999997</v>
      </c>
      <c r="I737" s="200"/>
      <c r="J737" s="201">
        <f>ROUND(I737*H737,2)</f>
        <v>0</v>
      </c>
      <c r="K737" s="197" t="s">
        <v>156</v>
      </c>
      <c r="L737" s="42"/>
      <c r="M737" s="202" t="s">
        <v>19</v>
      </c>
      <c r="N737" s="203" t="s">
        <v>46</v>
      </c>
      <c r="O737" s="82"/>
      <c r="P737" s="204">
        <f>O737*H737</f>
        <v>0</v>
      </c>
      <c r="Q737" s="204">
        <v>0</v>
      </c>
      <c r="R737" s="204">
        <f>Q737*H737</f>
        <v>0</v>
      </c>
      <c r="S737" s="204">
        <v>0</v>
      </c>
      <c r="T737" s="205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206" t="s">
        <v>217</v>
      </c>
      <c r="AT737" s="206" t="s">
        <v>152</v>
      </c>
      <c r="AU737" s="206" t="s">
        <v>158</v>
      </c>
      <c r="AY737" s="15" t="s">
        <v>150</v>
      </c>
      <c r="BE737" s="207">
        <f>IF(N737="základní",J737,0)</f>
        <v>0</v>
      </c>
      <c r="BF737" s="207">
        <f>IF(N737="snížená",J737,0)</f>
        <v>0</v>
      </c>
      <c r="BG737" s="207">
        <f>IF(N737="zákl. přenesená",J737,0)</f>
        <v>0</v>
      </c>
      <c r="BH737" s="207">
        <f>IF(N737="sníž. přenesená",J737,0)</f>
        <v>0</v>
      </c>
      <c r="BI737" s="207">
        <f>IF(N737="nulová",J737,0)</f>
        <v>0</v>
      </c>
      <c r="BJ737" s="15" t="s">
        <v>80</v>
      </c>
      <c r="BK737" s="207">
        <f>ROUND(I737*H737,2)</f>
        <v>0</v>
      </c>
      <c r="BL737" s="15" t="s">
        <v>217</v>
      </c>
      <c r="BM737" s="206" t="s">
        <v>2544</v>
      </c>
    </row>
    <row r="738" s="2" customFormat="1" ht="24.15" customHeight="1">
      <c r="A738" s="36"/>
      <c r="B738" s="37"/>
      <c r="C738" s="195" t="s">
        <v>2545</v>
      </c>
      <c r="D738" s="195" t="s">
        <v>152</v>
      </c>
      <c r="E738" s="196" t="s">
        <v>2546</v>
      </c>
      <c r="F738" s="197" t="s">
        <v>2547</v>
      </c>
      <c r="G738" s="198" t="s">
        <v>232</v>
      </c>
      <c r="H738" s="199">
        <v>0.96799999999999997</v>
      </c>
      <c r="I738" s="200"/>
      <c r="J738" s="201">
        <f>ROUND(I738*H738,2)</f>
        <v>0</v>
      </c>
      <c r="K738" s="197" t="s">
        <v>156</v>
      </c>
      <c r="L738" s="42"/>
      <c r="M738" s="202" t="s">
        <v>19</v>
      </c>
      <c r="N738" s="203" t="s">
        <v>46</v>
      </c>
      <c r="O738" s="82"/>
      <c r="P738" s="204">
        <f>O738*H738</f>
        <v>0</v>
      </c>
      <c r="Q738" s="204">
        <v>0</v>
      </c>
      <c r="R738" s="204">
        <f>Q738*H738</f>
        <v>0</v>
      </c>
      <c r="S738" s="204">
        <v>0</v>
      </c>
      <c r="T738" s="205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206" t="s">
        <v>217</v>
      </c>
      <c r="AT738" s="206" t="s">
        <v>152</v>
      </c>
      <c r="AU738" s="206" t="s">
        <v>158</v>
      </c>
      <c r="AY738" s="15" t="s">
        <v>150</v>
      </c>
      <c r="BE738" s="207">
        <f>IF(N738="základní",J738,0)</f>
        <v>0</v>
      </c>
      <c r="BF738" s="207">
        <f>IF(N738="snížená",J738,0)</f>
        <v>0</v>
      </c>
      <c r="BG738" s="207">
        <f>IF(N738="zákl. přenesená",J738,0)</f>
        <v>0</v>
      </c>
      <c r="BH738" s="207">
        <f>IF(N738="sníž. přenesená",J738,0)</f>
        <v>0</v>
      </c>
      <c r="BI738" s="207">
        <f>IF(N738="nulová",J738,0)</f>
        <v>0</v>
      </c>
      <c r="BJ738" s="15" t="s">
        <v>80</v>
      </c>
      <c r="BK738" s="207">
        <f>ROUND(I738*H738,2)</f>
        <v>0</v>
      </c>
      <c r="BL738" s="15" t="s">
        <v>217</v>
      </c>
      <c r="BM738" s="206" t="s">
        <v>2548</v>
      </c>
    </row>
    <row r="739" s="12" customFormat="1" ht="22.8" customHeight="1">
      <c r="A739" s="12"/>
      <c r="B739" s="179"/>
      <c r="C739" s="180"/>
      <c r="D739" s="181" t="s">
        <v>74</v>
      </c>
      <c r="E739" s="193" t="s">
        <v>2549</v>
      </c>
      <c r="F739" s="193" t="s">
        <v>2550</v>
      </c>
      <c r="G739" s="180"/>
      <c r="H739" s="180"/>
      <c r="I739" s="183"/>
      <c r="J739" s="194">
        <f>BK739</f>
        <v>0</v>
      </c>
      <c r="K739" s="180"/>
      <c r="L739" s="185"/>
      <c r="M739" s="186"/>
      <c r="N739" s="187"/>
      <c r="O739" s="187"/>
      <c r="P739" s="188">
        <f>SUM(P740:P742)</f>
        <v>0</v>
      </c>
      <c r="Q739" s="187"/>
      <c r="R739" s="188">
        <f>SUM(R740:R742)</f>
        <v>0.025680000000000001</v>
      </c>
      <c r="S739" s="187"/>
      <c r="T739" s="189">
        <f>SUM(T740:T742)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90" t="s">
        <v>158</v>
      </c>
      <c r="AT739" s="191" t="s">
        <v>74</v>
      </c>
      <c r="AU739" s="191" t="s">
        <v>80</v>
      </c>
      <c r="AY739" s="190" t="s">
        <v>150</v>
      </c>
      <c r="BK739" s="192">
        <f>SUM(BK740:BK742)</f>
        <v>0</v>
      </c>
    </row>
    <row r="740" s="2" customFormat="1" ht="14.4" customHeight="1">
      <c r="A740" s="36"/>
      <c r="B740" s="37"/>
      <c r="C740" s="195" t="s">
        <v>2551</v>
      </c>
      <c r="D740" s="195" t="s">
        <v>152</v>
      </c>
      <c r="E740" s="196" t="s">
        <v>2552</v>
      </c>
      <c r="F740" s="197" t="s">
        <v>2553</v>
      </c>
      <c r="G740" s="198" t="s">
        <v>155</v>
      </c>
      <c r="H740" s="199">
        <v>321</v>
      </c>
      <c r="I740" s="200"/>
      <c r="J740" s="201">
        <f>ROUND(I740*H740,2)</f>
        <v>0</v>
      </c>
      <c r="K740" s="197" t="s">
        <v>156</v>
      </c>
      <c r="L740" s="42"/>
      <c r="M740" s="202" t="s">
        <v>19</v>
      </c>
      <c r="N740" s="203" t="s">
        <v>46</v>
      </c>
      <c r="O740" s="82"/>
      <c r="P740" s="204">
        <f>O740*H740</f>
        <v>0</v>
      </c>
      <c r="Q740" s="204">
        <v>8.0000000000000007E-05</v>
      </c>
      <c r="R740" s="204">
        <f>Q740*H740</f>
        <v>0.025680000000000001</v>
      </c>
      <c r="S740" s="204">
        <v>0</v>
      </c>
      <c r="T740" s="205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206" t="s">
        <v>217</v>
      </c>
      <c r="AT740" s="206" t="s">
        <v>152</v>
      </c>
      <c r="AU740" s="206" t="s">
        <v>158</v>
      </c>
      <c r="AY740" s="15" t="s">
        <v>150</v>
      </c>
      <c r="BE740" s="207">
        <f>IF(N740="základní",J740,0)</f>
        <v>0</v>
      </c>
      <c r="BF740" s="207">
        <f>IF(N740="snížená",J740,0)</f>
        <v>0</v>
      </c>
      <c r="BG740" s="207">
        <f>IF(N740="zákl. přenesená",J740,0)</f>
        <v>0</v>
      </c>
      <c r="BH740" s="207">
        <f>IF(N740="sníž. přenesená",J740,0)</f>
        <v>0</v>
      </c>
      <c r="BI740" s="207">
        <f>IF(N740="nulová",J740,0)</f>
        <v>0</v>
      </c>
      <c r="BJ740" s="15" t="s">
        <v>80</v>
      </c>
      <c r="BK740" s="207">
        <f>ROUND(I740*H740,2)</f>
        <v>0</v>
      </c>
      <c r="BL740" s="15" t="s">
        <v>217</v>
      </c>
      <c r="BM740" s="206" t="s">
        <v>2554</v>
      </c>
    </row>
    <row r="741" s="2" customFormat="1" ht="24.15" customHeight="1">
      <c r="A741" s="36"/>
      <c r="B741" s="37"/>
      <c r="C741" s="195" t="s">
        <v>2555</v>
      </c>
      <c r="D741" s="195" t="s">
        <v>152</v>
      </c>
      <c r="E741" s="196" t="s">
        <v>2556</v>
      </c>
      <c r="F741" s="197" t="s">
        <v>2557</v>
      </c>
      <c r="G741" s="198" t="s">
        <v>232</v>
      </c>
      <c r="H741" s="199">
        <v>0.025999999999999999</v>
      </c>
      <c r="I741" s="200"/>
      <c r="J741" s="201">
        <f>ROUND(I741*H741,2)</f>
        <v>0</v>
      </c>
      <c r="K741" s="197" t="s">
        <v>156</v>
      </c>
      <c r="L741" s="42"/>
      <c r="M741" s="202" t="s">
        <v>19</v>
      </c>
      <c r="N741" s="203" t="s">
        <v>46</v>
      </c>
      <c r="O741" s="82"/>
      <c r="P741" s="204">
        <f>O741*H741</f>
        <v>0</v>
      </c>
      <c r="Q741" s="204">
        <v>0</v>
      </c>
      <c r="R741" s="204">
        <f>Q741*H741</f>
        <v>0</v>
      </c>
      <c r="S741" s="204">
        <v>0</v>
      </c>
      <c r="T741" s="205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206" t="s">
        <v>217</v>
      </c>
      <c r="AT741" s="206" t="s">
        <v>152</v>
      </c>
      <c r="AU741" s="206" t="s">
        <v>158</v>
      </c>
      <c r="AY741" s="15" t="s">
        <v>150</v>
      </c>
      <c r="BE741" s="207">
        <f>IF(N741="základní",J741,0)</f>
        <v>0</v>
      </c>
      <c r="BF741" s="207">
        <f>IF(N741="snížená",J741,0)</f>
        <v>0</v>
      </c>
      <c r="BG741" s="207">
        <f>IF(N741="zákl. přenesená",J741,0)</f>
        <v>0</v>
      </c>
      <c r="BH741" s="207">
        <f>IF(N741="sníž. přenesená",J741,0)</f>
        <v>0</v>
      </c>
      <c r="BI741" s="207">
        <f>IF(N741="nulová",J741,0)</f>
        <v>0</v>
      </c>
      <c r="BJ741" s="15" t="s">
        <v>80</v>
      </c>
      <c r="BK741" s="207">
        <f>ROUND(I741*H741,2)</f>
        <v>0</v>
      </c>
      <c r="BL741" s="15" t="s">
        <v>217</v>
      </c>
      <c r="BM741" s="206" t="s">
        <v>2558</v>
      </c>
    </row>
    <row r="742" s="2" customFormat="1" ht="24.15" customHeight="1">
      <c r="A742" s="36"/>
      <c r="B742" s="37"/>
      <c r="C742" s="195" t="s">
        <v>2559</v>
      </c>
      <c r="D742" s="195" t="s">
        <v>152</v>
      </c>
      <c r="E742" s="196" t="s">
        <v>2560</v>
      </c>
      <c r="F742" s="197" t="s">
        <v>2561</v>
      </c>
      <c r="G742" s="198" t="s">
        <v>232</v>
      </c>
      <c r="H742" s="199">
        <v>0.025999999999999999</v>
      </c>
      <c r="I742" s="200"/>
      <c r="J742" s="201">
        <f>ROUND(I742*H742,2)</f>
        <v>0</v>
      </c>
      <c r="K742" s="197" t="s">
        <v>156</v>
      </c>
      <c r="L742" s="42"/>
      <c r="M742" s="202" t="s">
        <v>19</v>
      </c>
      <c r="N742" s="203" t="s">
        <v>46</v>
      </c>
      <c r="O742" s="82"/>
      <c r="P742" s="204">
        <f>O742*H742</f>
        <v>0</v>
      </c>
      <c r="Q742" s="204">
        <v>0</v>
      </c>
      <c r="R742" s="204">
        <f>Q742*H742</f>
        <v>0</v>
      </c>
      <c r="S742" s="204">
        <v>0</v>
      </c>
      <c r="T742" s="205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6" t="s">
        <v>217</v>
      </c>
      <c r="AT742" s="206" t="s">
        <v>152</v>
      </c>
      <c r="AU742" s="206" t="s">
        <v>158</v>
      </c>
      <c r="AY742" s="15" t="s">
        <v>150</v>
      </c>
      <c r="BE742" s="207">
        <f>IF(N742="základní",J742,0)</f>
        <v>0</v>
      </c>
      <c r="BF742" s="207">
        <f>IF(N742="snížená",J742,0)</f>
        <v>0</v>
      </c>
      <c r="BG742" s="207">
        <f>IF(N742="zákl. přenesená",J742,0)</f>
        <v>0</v>
      </c>
      <c r="BH742" s="207">
        <f>IF(N742="sníž. přenesená",J742,0)</f>
        <v>0</v>
      </c>
      <c r="BI742" s="207">
        <f>IF(N742="nulová",J742,0)</f>
        <v>0</v>
      </c>
      <c r="BJ742" s="15" t="s">
        <v>80</v>
      </c>
      <c r="BK742" s="207">
        <f>ROUND(I742*H742,2)</f>
        <v>0</v>
      </c>
      <c r="BL742" s="15" t="s">
        <v>217</v>
      </c>
      <c r="BM742" s="206" t="s">
        <v>2562</v>
      </c>
    </row>
    <row r="743" s="12" customFormat="1" ht="22.8" customHeight="1">
      <c r="A743" s="12"/>
      <c r="B743" s="179"/>
      <c r="C743" s="180"/>
      <c r="D743" s="181" t="s">
        <v>74</v>
      </c>
      <c r="E743" s="193" t="s">
        <v>2563</v>
      </c>
      <c r="F743" s="193" t="s">
        <v>2564</v>
      </c>
      <c r="G743" s="180"/>
      <c r="H743" s="180"/>
      <c r="I743" s="183"/>
      <c r="J743" s="194">
        <f>BK743</f>
        <v>0</v>
      </c>
      <c r="K743" s="180"/>
      <c r="L743" s="185"/>
      <c r="M743" s="186"/>
      <c r="N743" s="187"/>
      <c r="O743" s="187"/>
      <c r="P743" s="188">
        <f>SUM(P744:P752)</f>
        <v>0</v>
      </c>
      <c r="Q743" s="187"/>
      <c r="R743" s="188">
        <f>SUM(R744:R752)</f>
        <v>0.30255000000000004</v>
      </c>
      <c r="S743" s="187"/>
      <c r="T743" s="189">
        <f>SUM(T744:T752)</f>
        <v>0.035640000000000005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190" t="s">
        <v>158</v>
      </c>
      <c r="AT743" s="191" t="s">
        <v>74</v>
      </c>
      <c r="AU743" s="191" t="s">
        <v>80</v>
      </c>
      <c r="AY743" s="190" t="s">
        <v>150</v>
      </c>
      <c r="BK743" s="192">
        <f>SUM(BK744:BK752)</f>
        <v>0</v>
      </c>
    </row>
    <row r="744" s="2" customFormat="1" ht="14.4" customHeight="1">
      <c r="A744" s="36"/>
      <c r="B744" s="37"/>
      <c r="C744" s="195" t="s">
        <v>2565</v>
      </c>
      <c r="D744" s="195" t="s">
        <v>152</v>
      </c>
      <c r="E744" s="196" t="s">
        <v>2566</v>
      </c>
      <c r="F744" s="197" t="s">
        <v>2567</v>
      </c>
      <c r="G744" s="198" t="s">
        <v>155</v>
      </c>
      <c r="H744" s="199">
        <v>63</v>
      </c>
      <c r="I744" s="200"/>
      <c r="J744" s="201">
        <f>ROUND(I744*H744,2)</f>
        <v>0</v>
      </c>
      <c r="K744" s="197" t="s">
        <v>156</v>
      </c>
      <c r="L744" s="42"/>
      <c r="M744" s="202" t="s">
        <v>19</v>
      </c>
      <c r="N744" s="203" t="s">
        <v>46</v>
      </c>
      <c r="O744" s="82"/>
      <c r="P744" s="204">
        <f>O744*H744</f>
        <v>0</v>
      </c>
      <c r="Q744" s="204">
        <v>0.0045500000000000002</v>
      </c>
      <c r="R744" s="204">
        <f>Q744*H744</f>
        <v>0.28665000000000002</v>
      </c>
      <c r="S744" s="204">
        <v>0</v>
      </c>
      <c r="T744" s="205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206" t="s">
        <v>217</v>
      </c>
      <c r="AT744" s="206" t="s">
        <v>152</v>
      </c>
      <c r="AU744" s="206" t="s">
        <v>158</v>
      </c>
      <c r="AY744" s="15" t="s">
        <v>150</v>
      </c>
      <c r="BE744" s="207">
        <f>IF(N744="základní",J744,0)</f>
        <v>0</v>
      </c>
      <c r="BF744" s="207">
        <f>IF(N744="snížená",J744,0)</f>
        <v>0</v>
      </c>
      <c r="BG744" s="207">
        <f>IF(N744="zákl. přenesená",J744,0)</f>
        <v>0</v>
      </c>
      <c r="BH744" s="207">
        <f>IF(N744="sníž. přenesená",J744,0)</f>
        <v>0</v>
      </c>
      <c r="BI744" s="207">
        <f>IF(N744="nulová",J744,0)</f>
        <v>0</v>
      </c>
      <c r="BJ744" s="15" t="s">
        <v>80</v>
      </c>
      <c r="BK744" s="207">
        <f>ROUND(I744*H744,2)</f>
        <v>0</v>
      </c>
      <c r="BL744" s="15" t="s">
        <v>217</v>
      </c>
      <c r="BM744" s="206" t="s">
        <v>2568</v>
      </c>
    </row>
    <row r="745" s="2" customFormat="1" ht="14.4" customHeight="1">
      <c r="A745" s="36"/>
      <c r="B745" s="37"/>
      <c r="C745" s="195" t="s">
        <v>2569</v>
      </c>
      <c r="D745" s="195" t="s">
        <v>152</v>
      </c>
      <c r="E745" s="196" t="s">
        <v>2570</v>
      </c>
      <c r="F745" s="197" t="s">
        <v>2571</v>
      </c>
      <c r="G745" s="198" t="s">
        <v>155</v>
      </c>
      <c r="H745" s="199">
        <v>43</v>
      </c>
      <c r="I745" s="200"/>
      <c r="J745" s="201">
        <f>ROUND(I745*H745,2)</f>
        <v>0</v>
      </c>
      <c r="K745" s="197" t="s">
        <v>156</v>
      </c>
      <c r="L745" s="42"/>
      <c r="M745" s="202" t="s">
        <v>19</v>
      </c>
      <c r="N745" s="203" t="s">
        <v>46</v>
      </c>
      <c r="O745" s="82"/>
      <c r="P745" s="204">
        <f>O745*H745</f>
        <v>0</v>
      </c>
      <c r="Q745" s="204">
        <v>0.00029999999999999997</v>
      </c>
      <c r="R745" s="204">
        <f>Q745*H745</f>
        <v>0.012899999999999998</v>
      </c>
      <c r="S745" s="204">
        <v>0</v>
      </c>
      <c r="T745" s="20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206" t="s">
        <v>217</v>
      </c>
      <c r="AT745" s="206" t="s">
        <v>152</v>
      </c>
      <c r="AU745" s="206" t="s">
        <v>158</v>
      </c>
      <c r="AY745" s="15" t="s">
        <v>150</v>
      </c>
      <c r="BE745" s="207">
        <f>IF(N745="základní",J745,0)</f>
        <v>0</v>
      </c>
      <c r="BF745" s="207">
        <f>IF(N745="snížená",J745,0)</f>
        <v>0</v>
      </c>
      <c r="BG745" s="207">
        <f>IF(N745="zákl. přenesená",J745,0)</f>
        <v>0</v>
      </c>
      <c r="BH745" s="207">
        <f>IF(N745="sníž. přenesená",J745,0)</f>
        <v>0</v>
      </c>
      <c r="BI745" s="207">
        <f>IF(N745="nulová",J745,0)</f>
        <v>0</v>
      </c>
      <c r="BJ745" s="15" t="s">
        <v>80</v>
      </c>
      <c r="BK745" s="207">
        <f>ROUND(I745*H745,2)</f>
        <v>0</v>
      </c>
      <c r="BL745" s="15" t="s">
        <v>217</v>
      </c>
      <c r="BM745" s="206" t="s">
        <v>2572</v>
      </c>
    </row>
    <row r="746" s="2" customFormat="1" ht="14.4" customHeight="1">
      <c r="A746" s="36"/>
      <c r="B746" s="37"/>
      <c r="C746" s="195" t="s">
        <v>2573</v>
      </c>
      <c r="D746" s="195" t="s">
        <v>152</v>
      </c>
      <c r="E746" s="196" t="s">
        <v>2574</v>
      </c>
      <c r="F746" s="197" t="s">
        <v>2575</v>
      </c>
      <c r="G746" s="198" t="s">
        <v>170</v>
      </c>
      <c r="H746" s="199">
        <v>61.799999999999997</v>
      </c>
      <c r="I746" s="200"/>
      <c r="J746" s="201">
        <f>ROUND(I746*H746,2)</f>
        <v>0</v>
      </c>
      <c r="K746" s="197" t="s">
        <v>156</v>
      </c>
      <c r="L746" s="42"/>
      <c r="M746" s="202" t="s">
        <v>19</v>
      </c>
      <c r="N746" s="203" t="s">
        <v>46</v>
      </c>
      <c r="O746" s="82"/>
      <c r="P746" s="204">
        <f>O746*H746</f>
        <v>0</v>
      </c>
      <c r="Q746" s="204">
        <v>2.0000000000000002E-05</v>
      </c>
      <c r="R746" s="204">
        <f>Q746*H746</f>
        <v>0.0012360000000000001</v>
      </c>
      <c r="S746" s="204">
        <v>0</v>
      </c>
      <c r="T746" s="205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206" t="s">
        <v>217</v>
      </c>
      <c r="AT746" s="206" t="s">
        <v>152</v>
      </c>
      <c r="AU746" s="206" t="s">
        <v>158</v>
      </c>
      <c r="AY746" s="15" t="s">
        <v>150</v>
      </c>
      <c r="BE746" s="207">
        <f>IF(N746="základní",J746,0)</f>
        <v>0</v>
      </c>
      <c r="BF746" s="207">
        <f>IF(N746="snížená",J746,0)</f>
        <v>0</v>
      </c>
      <c r="BG746" s="207">
        <f>IF(N746="zákl. přenesená",J746,0)</f>
        <v>0</v>
      </c>
      <c r="BH746" s="207">
        <f>IF(N746="sníž. přenesená",J746,0)</f>
        <v>0</v>
      </c>
      <c r="BI746" s="207">
        <f>IF(N746="nulová",J746,0)</f>
        <v>0</v>
      </c>
      <c r="BJ746" s="15" t="s">
        <v>80</v>
      </c>
      <c r="BK746" s="207">
        <f>ROUND(I746*H746,2)</f>
        <v>0</v>
      </c>
      <c r="BL746" s="15" t="s">
        <v>217</v>
      </c>
      <c r="BM746" s="206" t="s">
        <v>2576</v>
      </c>
    </row>
    <row r="747" s="2" customFormat="1" ht="14.4" customHeight="1">
      <c r="A747" s="36"/>
      <c r="B747" s="37"/>
      <c r="C747" s="195" t="s">
        <v>2577</v>
      </c>
      <c r="D747" s="195" t="s">
        <v>152</v>
      </c>
      <c r="E747" s="196" t="s">
        <v>2578</v>
      </c>
      <c r="F747" s="197" t="s">
        <v>2579</v>
      </c>
      <c r="G747" s="198" t="s">
        <v>170</v>
      </c>
      <c r="H747" s="199">
        <v>10.800000000000001</v>
      </c>
      <c r="I747" s="200"/>
      <c r="J747" s="201">
        <f>ROUND(I747*H747,2)</f>
        <v>0</v>
      </c>
      <c r="K747" s="197" t="s">
        <v>156</v>
      </c>
      <c r="L747" s="42"/>
      <c r="M747" s="202" t="s">
        <v>19</v>
      </c>
      <c r="N747" s="203" t="s">
        <v>46</v>
      </c>
      <c r="O747" s="82"/>
      <c r="P747" s="204">
        <f>O747*H747</f>
        <v>0</v>
      </c>
      <c r="Q747" s="204">
        <v>0</v>
      </c>
      <c r="R747" s="204">
        <f>Q747*H747</f>
        <v>0</v>
      </c>
      <c r="S747" s="204">
        <v>0.0030000000000000001</v>
      </c>
      <c r="T747" s="205">
        <f>S747*H747</f>
        <v>0.032400000000000005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206" t="s">
        <v>217</v>
      </c>
      <c r="AT747" s="206" t="s">
        <v>152</v>
      </c>
      <c r="AU747" s="206" t="s">
        <v>158</v>
      </c>
      <c r="AY747" s="15" t="s">
        <v>150</v>
      </c>
      <c r="BE747" s="207">
        <f>IF(N747="základní",J747,0)</f>
        <v>0</v>
      </c>
      <c r="BF747" s="207">
        <f>IF(N747="snížená",J747,0)</f>
        <v>0</v>
      </c>
      <c r="BG747" s="207">
        <f>IF(N747="zákl. přenesená",J747,0)</f>
        <v>0</v>
      </c>
      <c r="BH747" s="207">
        <f>IF(N747="sníž. přenesená",J747,0)</f>
        <v>0</v>
      </c>
      <c r="BI747" s="207">
        <f>IF(N747="nulová",J747,0)</f>
        <v>0</v>
      </c>
      <c r="BJ747" s="15" t="s">
        <v>80</v>
      </c>
      <c r="BK747" s="207">
        <f>ROUND(I747*H747,2)</f>
        <v>0</v>
      </c>
      <c r="BL747" s="15" t="s">
        <v>217</v>
      </c>
      <c r="BM747" s="206" t="s">
        <v>2580</v>
      </c>
    </row>
    <row r="748" s="2" customFormat="1" ht="14.4" customHeight="1">
      <c r="A748" s="36"/>
      <c r="B748" s="37"/>
      <c r="C748" s="195" t="s">
        <v>2581</v>
      </c>
      <c r="D748" s="195" t="s">
        <v>152</v>
      </c>
      <c r="E748" s="196" t="s">
        <v>2582</v>
      </c>
      <c r="F748" s="197" t="s">
        <v>2583</v>
      </c>
      <c r="G748" s="198" t="s">
        <v>170</v>
      </c>
      <c r="H748" s="199">
        <v>10.800000000000001</v>
      </c>
      <c r="I748" s="200"/>
      <c r="J748" s="201">
        <f>ROUND(I748*H748,2)</f>
        <v>0</v>
      </c>
      <c r="K748" s="197" t="s">
        <v>156</v>
      </c>
      <c r="L748" s="42"/>
      <c r="M748" s="202" t="s">
        <v>19</v>
      </c>
      <c r="N748" s="203" t="s">
        <v>46</v>
      </c>
      <c r="O748" s="82"/>
      <c r="P748" s="204">
        <f>O748*H748</f>
        <v>0</v>
      </c>
      <c r="Q748" s="204">
        <v>0.00012</v>
      </c>
      <c r="R748" s="204">
        <f>Q748*H748</f>
        <v>0.0012960000000000001</v>
      </c>
      <c r="S748" s="204">
        <v>0</v>
      </c>
      <c r="T748" s="205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06" t="s">
        <v>217</v>
      </c>
      <c r="AT748" s="206" t="s">
        <v>152</v>
      </c>
      <c r="AU748" s="206" t="s">
        <v>158</v>
      </c>
      <c r="AY748" s="15" t="s">
        <v>150</v>
      </c>
      <c r="BE748" s="207">
        <f>IF(N748="základní",J748,0)</f>
        <v>0</v>
      </c>
      <c r="BF748" s="207">
        <f>IF(N748="snížená",J748,0)</f>
        <v>0</v>
      </c>
      <c r="BG748" s="207">
        <f>IF(N748="zákl. přenesená",J748,0)</f>
        <v>0</v>
      </c>
      <c r="BH748" s="207">
        <f>IF(N748="sníž. přenesená",J748,0)</f>
        <v>0</v>
      </c>
      <c r="BI748" s="207">
        <f>IF(N748="nulová",J748,0)</f>
        <v>0</v>
      </c>
      <c r="BJ748" s="15" t="s">
        <v>80</v>
      </c>
      <c r="BK748" s="207">
        <f>ROUND(I748*H748,2)</f>
        <v>0</v>
      </c>
      <c r="BL748" s="15" t="s">
        <v>217</v>
      </c>
      <c r="BM748" s="206" t="s">
        <v>2584</v>
      </c>
    </row>
    <row r="749" s="2" customFormat="1" ht="14.4" customHeight="1">
      <c r="A749" s="36"/>
      <c r="B749" s="37"/>
      <c r="C749" s="195" t="s">
        <v>2585</v>
      </c>
      <c r="D749" s="195" t="s">
        <v>152</v>
      </c>
      <c r="E749" s="196" t="s">
        <v>2586</v>
      </c>
      <c r="F749" s="197" t="s">
        <v>2587</v>
      </c>
      <c r="G749" s="198" t="s">
        <v>170</v>
      </c>
      <c r="H749" s="199">
        <v>46.799999999999997</v>
      </c>
      <c r="I749" s="200"/>
      <c r="J749" s="201">
        <f>ROUND(I749*H749,2)</f>
        <v>0</v>
      </c>
      <c r="K749" s="197" t="s">
        <v>156</v>
      </c>
      <c r="L749" s="42"/>
      <c r="M749" s="202" t="s">
        <v>19</v>
      </c>
      <c r="N749" s="203" t="s">
        <v>46</v>
      </c>
      <c r="O749" s="82"/>
      <c r="P749" s="204">
        <f>O749*H749</f>
        <v>0</v>
      </c>
      <c r="Q749" s="204">
        <v>1.0000000000000001E-05</v>
      </c>
      <c r="R749" s="204">
        <f>Q749*H749</f>
        <v>0.00046799999999999999</v>
      </c>
      <c r="S749" s="204">
        <v>0</v>
      </c>
      <c r="T749" s="20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206" t="s">
        <v>217</v>
      </c>
      <c r="AT749" s="206" t="s">
        <v>152</v>
      </c>
      <c r="AU749" s="206" t="s">
        <v>158</v>
      </c>
      <c r="AY749" s="15" t="s">
        <v>150</v>
      </c>
      <c r="BE749" s="207">
        <f>IF(N749="základní",J749,0)</f>
        <v>0</v>
      </c>
      <c r="BF749" s="207">
        <f>IF(N749="snížená",J749,0)</f>
        <v>0</v>
      </c>
      <c r="BG749" s="207">
        <f>IF(N749="zákl. přenesená",J749,0)</f>
        <v>0</v>
      </c>
      <c r="BH749" s="207">
        <f>IF(N749="sníž. přenesená",J749,0)</f>
        <v>0</v>
      </c>
      <c r="BI749" s="207">
        <f>IF(N749="nulová",J749,0)</f>
        <v>0</v>
      </c>
      <c r="BJ749" s="15" t="s">
        <v>80</v>
      </c>
      <c r="BK749" s="207">
        <f>ROUND(I749*H749,2)</f>
        <v>0</v>
      </c>
      <c r="BL749" s="15" t="s">
        <v>217</v>
      </c>
      <c r="BM749" s="206" t="s">
        <v>2588</v>
      </c>
    </row>
    <row r="750" s="2" customFormat="1" ht="14.4" customHeight="1">
      <c r="A750" s="36"/>
      <c r="B750" s="37"/>
      <c r="C750" s="195" t="s">
        <v>2589</v>
      </c>
      <c r="D750" s="195" t="s">
        <v>152</v>
      </c>
      <c r="E750" s="196" t="s">
        <v>2590</v>
      </c>
      <c r="F750" s="197" t="s">
        <v>2591</v>
      </c>
      <c r="G750" s="198" t="s">
        <v>170</v>
      </c>
      <c r="H750" s="199">
        <v>10.800000000000001</v>
      </c>
      <c r="I750" s="200"/>
      <c r="J750" s="201">
        <f>ROUND(I750*H750,2)</f>
        <v>0</v>
      </c>
      <c r="K750" s="197" t="s">
        <v>156</v>
      </c>
      <c r="L750" s="42"/>
      <c r="M750" s="202" t="s">
        <v>19</v>
      </c>
      <c r="N750" s="203" t="s">
        <v>46</v>
      </c>
      <c r="O750" s="82"/>
      <c r="P750" s="204">
        <f>O750*H750</f>
        <v>0</v>
      </c>
      <c r="Q750" s="204">
        <v>0</v>
      </c>
      <c r="R750" s="204">
        <f>Q750*H750</f>
        <v>0</v>
      </c>
      <c r="S750" s="204">
        <v>0.00029999999999999997</v>
      </c>
      <c r="T750" s="205">
        <f>S750*H750</f>
        <v>0.0032399999999999998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206" t="s">
        <v>217</v>
      </c>
      <c r="AT750" s="206" t="s">
        <v>152</v>
      </c>
      <c r="AU750" s="206" t="s">
        <v>158</v>
      </c>
      <c r="AY750" s="15" t="s">
        <v>150</v>
      </c>
      <c r="BE750" s="207">
        <f>IF(N750="základní",J750,0)</f>
        <v>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5" t="s">
        <v>80</v>
      </c>
      <c r="BK750" s="207">
        <f>ROUND(I750*H750,2)</f>
        <v>0</v>
      </c>
      <c r="BL750" s="15" t="s">
        <v>217</v>
      </c>
      <c r="BM750" s="206" t="s">
        <v>2592</v>
      </c>
    </row>
    <row r="751" s="2" customFormat="1" ht="24.15" customHeight="1">
      <c r="A751" s="36"/>
      <c r="B751" s="37"/>
      <c r="C751" s="195" t="s">
        <v>2593</v>
      </c>
      <c r="D751" s="195" t="s">
        <v>152</v>
      </c>
      <c r="E751" s="196" t="s">
        <v>2594</v>
      </c>
      <c r="F751" s="197" t="s">
        <v>2595</v>
      </c>
      <c r="G751" s="198" t="s">
        <v>232</v>
      </c>
      <c r="H751" s="199">
        <v>0.30299999999999999</v>
      </c>
      <c r="I751" s="200"/>
      <c r="J751" s="201">
        <f>ROUND(I751*H751,2)</f>
        <v>0</v>
      </c>
      <c r="K751" s="197" t="s">
        <v>156</v>
      </c>
      <c r="L751" s="42"/>
      <c r="M751" s="202" t="s">
        <v>19</v>
      </c>
      <c r="N751" s="203" t="s">
        <v>46</v>
      </c>
      <c r="O751" s="82"/>
      <c r="P751" s="204">
        <f>O751*H751</f>
        <v>0</v>
      </c>
      <c r="Q751" s="204">
        <v>0</v>
      </c>
      <c r="R751" s="204">
        <f>Q751*H751</f>
        <v>0</v>
      </c>
      <c r="S751" s="204">
        <v>0</v>
      </c>
      <c r="T751" s="205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206" t="s">
        <v>217</v>
      </c>
      <c r="AT751" s="206" t="s">
        <v>152</v>
      </c>
      <c r="AU751" s="206" t="s">
        <v>158</v>
      </c>
      <c r="AY751" s="15" t="s">
        <v>150</v>
      </c>
      <c r="BE751" s="207">
        <f>IF(N751="základní",J751,0)</f>
        <v>0</v>
      </c>
      <c r="BF751" s="207">
        <f>IF(N751="snížená",J751,0)</f>
        <v>0</v>
      </c>
      <c r="BG751" s="207">
        <f>IF(N751="zákl. přenesená",J751,0)</f>
        <v>0</v>
      </c>
      <c r="BH751" s="207">
        <f>IF(N751="sníž. přenesená",J751,0)</f>
        <v>0</v>
      </c>
      <c r="BI751" s="207">
        <f>IF(N751="nulová",J751,0)</f>
        <v>0</v>
      </c>
      <c r="BJ751" s="15" t="s">
        <v>80</v>
      </c>
      <c r="BK751" s="207">
        <f>ROUND(I751*H751,2)</f>
        <v>0</v>
      </c>
      <c r="BL751" s="15" t="s">
        <v>217</v>
      </c>
      <c r="BM751" s="206" t="s">
        <v>2596</v>
      </c>
    </row>
    <row r="752" s="2" customFormat="1" ht="24.15" customHeight="1">
      <c r="A752" s="36"/>
      <c r="B752" s="37"/>
      <c r="C752" s="195" t="s">
        <v>2597</v>
      </c>
      <c r="D752" s="195" t="s">
        <v>152</v>
      </c>
      <c r="E752" s="196" t="s">
        <v>2598</v>
      </c>
      <c r="F752" s="197" t="s">
        <v>2599</v>
      </c>
      <c r="G752" s="198" t="s">
        <v>232</v>
      </c>
      <c r="H752" s="199">
        <v>0.30299999999999999</v>
      </c>
      <c r="I752" s="200"/>
      <c r="J752" s="201">
        <f>ROUND(I752*H752,2)</f>
        <v>0</v>
      </c>
      <c r="K752" s="197" t="s">
        <v>156</v>
      </c>
      <c r="L752" s="42"/>
      <c r="M752" s="202" t="s">
        <v>19</v>
      </c>
      <c r="N752" s="203" t="s">
        <v>46</v>
      </c>
      <c r="O752" s="82"/>
      <c r="P752" s="204">
        <f>O752*H752</f>
        <v>0</v>
      </c>
      <c r="Q752" s="204">
        <v>0</v>
      </c>
      <c r="R752" s="204">
        <f>Q752*H752</f>
        <v>0</v>
      </c>
      <c r="S752" s="204">
        <v>0</v>
      </c>
      <c r="T752" s="205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206" t="s">
        <v>217</v>
      </c>
      <c r="AT752" s="206" t="s">
        <v>152</v>
      </c>
      <c r="AU752" s="206" t="s">
        <v>158</v>
      </c>
      <c r="AY752" s="15" t="s">
        <v>150</v>
      </c>
      <c r="BE752" s="207">
        <f>IF(N752="základní",J752,0)</f>
        <v>0</v>
      </c>
      <c r="BF752" s="207">
        <f>IF(N752="snížená",J752,0)</f>
        <v>0</v>
      </c>
      <c r="BG752" s="207">
        <f>IF(N752="zákl. přenesená",J752,0)</f>
        <v>0</v>
      </c>
      <c r="BH752" s="207">
        <f>IF(N752="sníž. přenesená",J752,0)</f>
        <v>0</v>
      </c>
      <c r="BI752" s="207">
        <f>IF(N752="nulová",J752,0)</f>
        <v>0</v>
      </c>
      <c r="BJ752" s="15" t="s">
        <v>80</v>
      </c>
      <c r="BK752" s="207">
        <f>ROUND(I752*H752,2)</f>
        <v>0</v>
      </c>
      <c r="BL752" s="15" t="s">
        <v>217</v>
      </c>
      <c r="BM752" s="206" t="s">
        <v>2600</v>
      </c>
    </row>
    <row r="753" s="12" customFormat="1" ht="22.8" customHeight="1">
      <c r="A753" s="12"/>
      <c r="B753" s="179"/>
      <c r="C753" s="180"/>
      <c r="D753" s="181" t="s">
        <v>74</v>
      </c>
      <c r="E753" s="193" t="s">
        <v>2601</v>
      </c>
      <c r="F753" s="193" t="s">
        <v>2602</v>
      </c>
      <c r="G753" s="180"/>
      <c r="H753" s="180"/>
      <c r="I753" s="183"/>
      <c r="J753" s="194">
        <f>BK753</f>
        <v>0</v>
      </c>
      <c r="K753" s="180"/>
      <c r="L753" s="185"/>
      <c r="M753" s="186"/>
      <c r="N753" s="187"/>
      <c r="O753" s="187"/>
      <c r="P753" s="188">
        <f>SUM(P754:P757)</f>
        <v>0</v>
      </c>
      <c r="Q753" s="187"/>
      <c r="R753" s="188">
        <f>SUM(R754:R757)</f>
        <v>1.1039999999999999</v>
      </c>
      <c r="S753" s="187"/>
      <c r="T753" s="189">
        <f>SUM(T754:T757)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90" t="s">
        <v>158</v>
      </c>
      <c r="AT753" s="191" t="s">
        <v>74</v>
      </c>
      <c r="AU753" s="191" t="s">
        <v>80</v>
      </c>
      <c r="AY753" s="190" t="s">
        <v>150</v>
      </c>
      <c r="BK753" s="192">
        <f>SUM(BK754:BK757)</f>
        <v>0</v>
      </c>
    </row>
    <row r="754" s="2" customFormat="1" ht="14.4" customHeight="1">
      <c r="A754" s="36"/>
      <c r="B754" s="37"/>
      <c r="C754" s="195" t="s">
        <v>2603</v>
      </c>
      <c r="D754" s="195" t="s">
        <v>152</v>
      </c>
      <c r="E754" s="196" t="s">
        <v>2604</v>
      </c>
      <c r="F754" s="197" t="s">
        <v>2605</v>
      </c>
      <c r="G754" s="198" t="s">
        <v>155</v>
      </c>
      <c r="H754" s="199">
        <v>230</v>
      </c>
      <c r="I754" s="200"/>
      <c r="J754" s="201">
        <f>ROUND(I754*H754,2)</f>
        <v>0</v>
      </c>
      <c r="K754" s="197" t="s">
        <v>156</v>
      </c>
      <c r="L754" s="42"/>
      <c r="M754" s="202" t="s">
        <v>19</v>
      </c>
      <c r="N754" s="203" t="s">
        <v>46</v>
      </c>
      <c r="O754" s="82"/>
      <c r="P754" s="204">
        <f>O754*H754</f>
        <v>0</v>
      </c>
      <c r="Q754" s="204">
        <v>0</v>
      </c>
      <c r="R754" s="204">
        <f>Q754*H754</f>
        <v>0</v>
      </c>
      <c r="S754" s="204">
        <v>0</v>
      </c>
      <c r="T754" s="205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206" t="s">
        <v>217</v>
      </c>
      <c r="AT754" s="206" t="s">
        <v>152</v>
      </c>
      <c r="AU754" s="206" t="s">
        <v>158</v>
      </c>
      <c r="AY754" s="15" t="s">
        <v>150</v>
      </c>
      <c r="BE754" s="207">
        <f>IF(N754="základní",J754,0)</f>
        <v>0</v>
      </c>
      <c r="BF754" s="207">
        <f>IF(N754="snížená",J754,0)</f>
        <v>0</v>
      </c>
      <c r="BG754" s="207">
        <f>IF(N754="zákl. přenesená",J754,0)</f>
        <v>0</v>
      </c>
      <c r="BH754" s="207">
        <f>IF(N754="sníž. přenesená",J754,0)</f>
        <v>0</v>
      </c>
      <c r="BI754" s="207">
        <f>IF(N754="nulová",J754,0)</f>
        <v>0</v>
      </c>
      <c r="BJ754" s="15" t="s">
        <v>80</v>
      </c>
      <c r="BK754" s="207">
        <f>ROUND(I754*H754,2)</f>
        <v>0</v>
      </c>
      <c r="BL754" s="15" t="s">
        <v>217</v>
      </c>
      <c r="BM754" s="206" t="s">
        <v>2606</v>
      </c>
    </row>
    <row r="755" s="2" customFormat="1" ht="14.4" customHeight="1">
      <c r="A755" s="36"/>
      <c r="B755" s="37"/>
      <c r="C755" s="195" t="s">
        <v>2607</v>
      </c>
      <c r="D755" s="195" t="s">
        <v>152</v>
      </c>
      <c r="E755" s="196" t="s">
        <v>2608</v>
      </c>
      <c r="F755" s="197" t="s">
        <v>2609</v>
      </c>
      <c r="G755" s="198" t="s">
        <v>155</v>
      </c>
      <c r="H755" s="199">
        <v>230</v>
      </c>
      <c r="I755" s="200"/>
      <c r="J755" s="201">
        <f>ROUND(I755*H755,2)</f>
        <v>0</v>
      </c>
      <c r="K755" s="197" t="s">
        <v>156</v>
      </c>
      <c r="L755" s="42"/>
      <c r="M755" s="202" t="s">
        <v>19</v>
      </c>
      <c r="N755" s="203" t="s">
        <v>46</v>
      </c>
      <c r="O755" s="82"/>
      <c r="P755" s="204">
        <f>O755*H755</f>
        <v>0</v>
      </c>
      <c r="Q755" s="204">
        <v>0.0047999999999999996</v>
      </c>
      <c r="R755" s="204">
        <f>Q755*H755</f>
        <v>1.1039999999999999</v>
      </c>
      <c r="S755" s="204">
        <v>0</v>
      </c>
      <c r="T755" s="205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206" t="s">
        <v>217</v>
      </c>
      <c r="AT755" s="206" t="s">
        <v>152</v>
      </c>
      <c r="AU755" s="206" t="s">
        <v>158</v>
      </c>
      <c r="AY755" s="15" t="s">
        <v>150</v>
      </c>
      <c r="BE755" s="207">
        <f>IF(N755="základní",J755,0)</f>
        <v>0</v>
      </c>
      <c r="BF755" s="207">
        <f>IF(N755="snížená",J755,0)</f>
        <v>0</v>
      </c>
      <c r="BG755" s="207">
        <f>IF(N755="zákl. přenesená",J755,0)</f>
        <v>0</v>
      </c>
      <c r="BH755" s="207">
        <f>IF(N755="sníž. přenesená",J755,0)</f>
        <v>0</v>
      </c>
      <c r="BI755" s="207">
        <f>IF(N755="nulová",J755,0)</f>
        <v>0</v>
      </c>
      <c r="BJ755" s="15" t="s">
        <v>80</v>
      </c>
      <c r="BK755" s="207">
        <f>ROUND(I755*H755,2)</f>
        <v>0</v>
      </c>
      <c r="BL755" s="15" t="s">
        <v>217</v>
      </c>
      <c r="BM755" s="206" t="s">
        <v>2610</v>
      </c>
    </row>
    <row r="756" s="2" customFormat="1" ht="24.15" customHeight="1">
      <c r="A756" s="36"/>
      <c r="B756" s="37"/>
      <c r="C756" s="195" t="s">
        <v>2611</v>
      </c>
      <c r="D756" s="195" t="s">
        <v>152</v>
      </c>
      <c r="E756" s="196" t="s">
        <v>2612</v>
      </c>
      <c r="F756" s="197" t="s">
        <v>2613</v>
      </c>
      <c r="G756" s="198" t="s">
        <v>232</v>
      </c>
      <c r="H756" s="199">
        <v>1.1040000000000001</v>
      </c>
      <c r="I756" s="200"/>
      <c r="J756" s="201">
        <f>ROUND(I756*H756,2)</f>
        <v>0</v>
      </c>
      <c r="K756" s="197" t="s">
        <v>156</v>
      </c>
      <c r="L756" s="42"/>
      <c r="M756" s="202" t="s">
        <v>19</v>
      </c>
      <c r="N756" s="203" t="s">
        <v>46</v>
      </c>
      <c r="O756" s="82"/>
      <c r="P756" s="204">
        <f>O756*H756</f>
        <v>0</v>
      </c>
      <c r="Q756" s="204">
        <v>0</v>
      </c>
      <c r="R756" s="204">
        <f>Q756*H756</f>
        <v>0</v>
      </c>
      <c r="S756" s="204">
        <v>0</v>
      </c>
      <c r="T756" s="205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206" t="s">
        <v>217</v>
      </c>
      <c r="AT756" s="206" t="s">
        <v>152</v>
      </c>
      <c r="AU756" s="206" t="s">
        <v>158</v>
      </c>
      <c r="AY756" s="15" t="s">
        <v>150</v>
      </c>
      <c r="BE756" s="207">
        <f>IF(N756="základní",J756,0)</f>
        <v>0</v>
      </c>
      <c r="BF756" s="207">
        <f>IF(N756="snížená",J756,0)</f>
        <v>0</v>
      </c>
      <c r="BG756" s="207">
        <f>IF(N756="zákl. přenesená",J756,0)</f>
        <v>0</v>
      </c>
      <c r="BH756" s="207">
        <f>IF(N756="sníž. přenesená",J756,0)</f>
        <v>0</v>
      </c>
      <c r="BI756" s="207">
        <f>IF(N756="nulová",J756,0)</f>
        <v>0</v>
      </c>
      <c r="BJ756" s="15" t="s">
        <v>80</v>
      </c>
      <c r="BK756" s="207">
        <f>ROUND(I756*H756,2)</f>
        <v>0</v>
      </c>
      <c r="BL756" s="15" t="s">
        <v>217</v>
      </c>
      <c r="BM756" s="206" t="s">
        <v>2614</v>
      </c>
    </row>
    <row r="757" s="2" customFormat="1" ht="24.15" customHeight="1">
      <c r="A757" s="36"/>
      <c r="B757" s="37"/>
      <c r="C757" s="195" t="s">
        <v>2615</v>
      </c>
      <c r="D757" s="195" t="s">
        <v>152</v>
      </c>
      <c r="E757" s="196" t="s">
        <v>2616</v>
      </c>
      <c r="F757" s="197" t="s">
        <v>2617</v>
      </c>
      <c r="G757" s="198" t="s">
        <v>232</v>
      </c>
      <c r="H757" s="199">
        <v>1.1040000000000001</v>
      </c>
      <c r="I757" s="200"/>
      <c r="J757" s="201">
        <f>ROUND(I757*H757,2)</f>
        <v>0</v>
      </c>
      <c r="K757" s="197" t="s">
        <v>156</v>
      </c>
      <c r="L757" s="42"/>
      <c r="M757" s="202" t="s">
        <v>19</v>
      </c>
      <c r="N757" s="203" t="s">
        <v>46</v>
      </c>
      <c r="O757" s="82"/>
      <c r="P757" s="204">
        <f>O757*H757</f>
        <v>0</v>
      </c>
      <c r="Q757" s="204">
        <v>0</v>
      </c>
      <c r="R757" s="204">
        <f>Q757*H757</f>
        <v>0</v>
      </c>
      <c r="S757" s="204">
        <v>0</v>
      </c>
      <c r="T757" s="20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206" t="s">
        <v>217</v>
      </c>
      <c r="AT757" s="206" t="s">
        <v>152</v>
      </c>
      <c r="AU757" s="206" t="s">
        <v>158</v>
      </c>
      <c r="AY757" s="15" t="s">
        <v>150</v>
      </c>
      <c r="BE757" s="207">
        <f>IF(N757="základní",J757,0)</f>
        <v>0</v>
      </c>
      <c r="BF757" s="207">
        <f>IF(N757="snížená",J757,0)</f>
        <v>0</v>
      </c>
      <c r="BG757" s="207">
        <f>IF(N757="zákl. přenesená",J757,0)</f>
        <v>0</v>
      </c>
      <c r="BH757" s="207">
        <f>IF(N757="sníž. přenesená",J757,0)</f>
        <v>0</v>
      </c>
      <c r="BI757" s="207">
        <f>IF(N757="nulová",J757,0)</f>
        <v>0</v>
      </c>
      <c r="BJ757" s="15" t="s">
        <v>80</v>
      </c>
      <c r="BK757" s="207">
        <f>ROUND(I757*H757,2)</f>
        <v>0</v>
      </c>
      <c r="BL757" s="15" t="s">
        <v>217</v>
      </c>
      <c r="BM757" s="206" t="s">
        <v>2618</v>
      </c>
    </row>
    <row r="758" s="12" customFormat="1" ht="22.8" customHeight="1">
      <c r="A758" s="12"/>
      <c r="B758" s="179"/>
      <c r="C758" s="180"/>
      <c r="D758" s="181" t="s">
        <v>74</v>
      </c>
      <c r="E758" s="193" t="s">
        <v>2619</v>
      </c>
      <c r="F758" s="193" t="s">
        <v>2620</v>
      </c>
      <c r="G758" s="180"/>
      <c r="H758" s="180"/>
      <c r="I758" s="183"/>
      <c r="J758" s="194">
        <f>BK758</f>
        <v>0</v>
      </c>
      <c r="K758" s="180"/>
      <c r="L758" s="185"/>
      <c r="M758" s="186"/>
      <c r="N758" s="187"/>
      <c r="O758" s="187"/>
      <c r="P758" s="188">
        <f>SUM(P759:P775)</f>
        <v>0</v>
      </c>
      <c r="Q758" s="187"/>
      <c r="R758" s="188">
        <f>SUM(R759:R775)</f>
        <v>1.7517149999999997</v>
      </c>
      <c r="S758" s="187"/>
      <c r="T758" s="189">
        <f>SUM(T759:T775)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190" t="s">
        <v>158</v>
      </c>
      <c r="AT758" s="191" t="s">
        <v>74</v>
      </c>
      <c r="AU758" s="191" t="s">
        <v>80</v>
      </c>
      <c r="AY758" s="190" t="s">
        <v>150</v>
      </c>
      <c r="BK758" s="192">
        <f>SUM(BK759:BK775)</f>
        <v>0</v>
      </c>
    </row>
    <row r="759" s="2" customFormat="1" ht="14.4" customHeight="1">
      <c r="A759" s="36"/>
      <c r="B759" s="37"/>
      <c r="C759" s="195" t="s">
        <v>2621</v>
      </c>
      <c r="D759" s="195" t="s">
        <v>152</v>
      </c>
      <c r="E759" s="196" t="s">
        <v>2622</v>
      </c>
      <c r="F759" s="197" t="s">
        <v>2623</v>
      </c>
      <c r="G759" s="198" t="s">
        <v>155</v>
      </c>
      <c r="H759" s="199">
        <v>155</v>
      </c>
      <c r="I759" s="200"/>
      <c r="J759" s="201">
        <f>ROUND(I759*H759,2)</f>
        <v>0</v>
      </c>
      <c r="K759" s="197" t="s">
        <v>156</v>
      </c>
      <c r="L759" s="42"/>
      <c r="M759" s="202" t="s">
        <v>19</v>
      </c>
      <c r="N759" s="203" t="s">
        <v>46</v>
      </c>
      <c r="O759" s="82"/>
      <c r="P759" s="204">
        <f>O759*H759</f>
        <v>0</v>
      </c>
      <c r="Q759" s="204">
        <v>0</v>
      </c>
      <c r="R759" s="204">
        <f>Q759*H759</f>
        <v>0</v>
      </c>
      <c r="S759" s="204">
        <v>0</v>
      </c>
      <c r="T759" s="205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6" t="s">
        <v>217</v>
      </c>
      <c r="AT759" s="206" t="s">
        <v>152</v>
      </c>
      <c r="AU759" s="206" t="s">
        <v>158</v>
      </c>
      <c r="AY759" s="15" t="s">
        <v>150</v>
      </c>
      <c r="BE759" s="207">
        <f>IF(N759="základní",J759,0)</f>
        <v>0</v>
      </c>
      <c r="BF759" s="207">
        <f>IF(N759="snížená",J759,0)</f>
        <v>0</v>
      </c>
      <c r="BG759" s="207">
        <f>IF(N759="zákl. přenesená",J759,0)</f>
        <v>0</v>
      </c>
      <c r="BH759" s="207">
        <f>IF(N759="sníž. přenesená",J759,0)</f>
        <v>0</v>
      </c>
      <c r="BI759" s="207">
        <f>IF(N759="nulová",J759,0)</f>
        <v>0</v>
      </c>
      <c r="BJ759" s="15" t="s">
        <v>80</v>
      </c>
      <c r="BK759" s="207">
        <f>ROUND(I759*H759,2)</f>
        <v>0</v>
      </c>
      <c r="BL759" s="15" t="s">
        <v>217</v>
      </c>
      <c r="BM759" s="206" t="s">
        <v>2624</v>
      </c>
    </row>
    <row r="760" s="2" customFormat="1" ht="14.4" customHeight="1">
      <c r="A760" s="36"/>
      <c r="B760" s="37"/>
      <c r="C760" s="195" t="s">
        <v>2625</v>
      </c>
      <c r="D760" s="195" t="s">
        <v>152</v>
      </c>
      <c r="E760" s="196" t="s">
        <v>2626</v>
      </c>
      <c r="F760" s="197" t="s">
        <v>2627</v>
      </c>
      <c r="G760" s="198" t="s">
        <v>155</v>
      </c>
      <c r="H760" s="199">
        <v>155</v>
      </c>
      <c r="I760" s="200"/>
      <c r="J760" s="201">
        <f>ROUND(I760*H760,2)</f>
        <v>0</v>
      </c>
      <c r="K760" s="197" t="s">
        <v>156</v>
      </c>
      <c r="L760" s="42"/>
      <c r="M760" s="202" t="s">
        <v>19</v>
      </c>
      <c r="N760" s="203" t="s">
        <v>46</v>
      </c>
      <c r="O760" s="82"/>
      <c r="P760" s="204">
        <f>O760*H760</f>
        <v>0</v>
      </c>
      <c r="Q760" s="204">
        <v>0.00029999999999999997</v>
      </c>
      <c r="R760" s="204">
        <f>Q760*H760</f>
        <v>0.046499999999999993</v>
      </c>
      <c r="S760" s="204">
        <v>0</v>
      </c>
      <c r="T760" s="205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206" t="s">
        <v>217</v>
      </c>
      <c r="AT760" s="206" t="s">
        <v>152</v>
      </c>
      <c r="AU760" s="206" t="s">
        <v>158</v>
      </c>
      <c r="AY760" s="15" t="s">
        <v>150</v>
      </c>
      <c r="BE760" s="207">
        <f>IF(N760="základní",J760,0)</f>
        <v>0</v>
      </c>
      <c r="BF760" s="207">
        <f>IF(N760="snížená",J760,0)</f>
        <v>0</v>
      </c>
      <c r="BG760" s="207">
        <f>IF(N760="zákl. přenesená",J760,0)</f>
        <v>0</v>
      </c>
      <c r="BH760" s="207">
        <f>IF(N760="sníž. přenesená",J760,0)</f>
        <v>0</v>
      </c>
      <c r="BI760" s="207">
        <f>IF(N760="nulová",J760,0)</f>
        <v>0</v>
      </c>
      <c r="BJ760" s="15" t="s">
        <v>80</v>
      </c>
      <c r="BK760" s="207">
        <f>ROUND(I760*H760,2)</f>
        <v>0</v>
      </c>
      <c r="BL760" s="15" t="s">
        <v>217</v>
      </c>
      <c r="BM760" s="206" t="s">
        <v>2628</v>
      </c>
    </row>
    <row r="761" s="2" customFormat="1" ht="14.4" customHeight="1">
      <c r="A761" s="36"/>
      <c r="B761" s="37"/>
      <c r="C761" s="195" t="s">
        <v>2629</v>
      </c>
      <c r="D761" s="195" t="s">
        <v>152</v>
      </c>
      <c r="E761" s="196" t="s">
        <v>2630</v>
      </c>
      <c r="F761" s="197" t="s">
        <v>2631</v>
      </c>
      <c r="G761" s="198" t="s">
        <v>155</v>
      </c>
      <c r="H761" s="199">
        <v>35</v>
      </c>
      <c r="I761" s="200"/>
      <c r="J761" s="201">
        <f>ROUND(I761*H761,2)</f>
        <v>0</v>
      </c>
      <c r="K761" s="197" t="s">
        <v>156</v>
      </c>
      <c r="L761" s="42"/>
      <c r="M761" s="202" t="s">
        <v>19</v>
      </c>
      <c r="N761" s="203" t="s">
        <v>46</v>
      </c>
      <c r="O761" s="82"/>
      <c r="P761" s="204">
        <f>O761*H761</f>
        <v>0</v>
      </c>
      <c r="Q761" s="204">
        <v>0.0015</v>
      </c>
      <c r="R761" s="204">
        <f>Q761*H761</f>
        <v>0.052499999999999998</v>
      </c>
      <c r="S761" s="204">
        <v>0</v>
      </c>
      <c r="T761" s="20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6" t="s">
        <v>217</v>
      </c>
      <c r="AT761" s="206" t="s">
        <v>152</v>
      </c>
      <c r="AU761" s="206" t="s">
        <v>158</v>
      </c>
      <c r="AY761" s="15" t="s">
        <v>150</v>
      </c>
      <c r="BE761" s="207">
        <f>IF(N761="základní",J761,0)</f>
        <v>0</v>
      </c>
      <c r="BF761" s="207">
        <f>IF(N761="snížená",J761,0)</f>
        <v>0</v>
      </c>
      <c r="BG761" s="207">
        <f>IF(N761="zákl. přenesená",J761,0)</f>
        <v>0</v>
      </c>
      <c r="BH761" s="207">
        <f>IF(N761="sníž. přenesená",J761,0)</f>
        <v>0</v>
      </c>
      <c r="BI761" s="207">
        <f>IF(N761="nulová",J761,0)</f>
        <v>0</v>
      </c>
      <c r="BJ761" s="15" t="s">
        <v>80</v>
      </c>
      <c r="BK761" s="207">
        <f>ROUND(I761*H761,2)</f>
        <v>0</v>
      </c>
      <c r="BL761" s="15" t="s">
        <v>217</v>
      </c>
      <c r="BM761" s="206" t="s">
        <v>2632</v>
      </c>
    </row>
    <row r="762" s="2" customFormat="1" ht="14.4" customHeight="1">
      <c r="A762" s="36"/>
      <c r="B762" s="37"/>
      <c r="C762" s="195" t="s">
        <v>2633</v>
      </c>
      <c r="D762" s="195" t="s">
        <v>152</v>
      </c>
      <c r="E762" s="196" t="s">
        <v>2634</v>
      </c>
      <c r="F762" s="197" t="s">
        <v>2635</v>
      </c>
      <c r="G762" s="198" t="s">
        <v>155</v>
      </c>
      <c r="H762" s="199">
        <v>155</v>
      </c>
      <c r="I762" s="200"/>
      <c r="J762" s="201">
        <f>ROUND(I762*H762,2)</f>
        <v>0</v>
      </c>
      <c r="K762" s="197" t="s">
        <v>156</v>
      </c>
      <c r="L762" s="42"/>
      <c r="M762" s="202" t="s">
        <v>19</v>
      </c>
      <c r="N762" s="203" t="s">
        <v>46</v>
      </c>
      <c r="O762" s="82"/>
      <c r="P762" s="204">
        <f>O762*H762</f>
        <v>0</v>
      </c>
      <c r="Q762" s="204">
        <v>0.0044999999999999997</v>
      </c>
      <c r="R762" s="204">
        <f>Q762*H762</f>
        <v>0.6974999999999999</v>
      </c>
      <c r="S762" s="204">
        <v>0</v>
      </c>
      <c r="T762" s="20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206" t="s">
        <v>217</v>
      </c>
      <c r="AT762" s="206" t="s">
        <v>152</v>
      </c>
      <c r="AU762" s="206" t="s">
        <v>158</v>
      </c>
      <c r="AY762" s="15" t="s">
        <v>150</v>
      </c>
      <c r="BE762" s="207">
        <f>IF(N762="základní",J762,0)</f>
        <v>0</v>
      </c>
      <c r="BF762" s="207">
        <f>IF(N762="snížená",J762,0)</f>
        <v>0</v>
      </c>
      <c r="BG762" s="207">
        <f>IF(N762="zákl. přenesená",J762,0)</f>
        <v>0</v>
      </c>
      <c r="BH762" s="207">
        <f>IF(N762="sníž. přenesená",J762,0)</f>
        <v>0</v>
      </c>
      <c r="BI762" s="207">
        <f>IF(N762="nulová",J762,0)</f>
        <v>0</v>
      </c>
      <c r="BJ762" s="15" t="s">
        <v>80</v>
      </c>
      <c r="BK762" s="207">
        <f>ROUND(I762*H762,2)</f>
        <v>0</v>
      </c>
      <c r="BL762" s="15" t="s">
        <v>217</v>
      </c>
      <c r="BM762" s="206" t="s">
        <v>2636</v>
      </c>
    </row>
    <row r="763" s="2" customFormat="1" ht="24.15" customHeight="1">
      <c r="A763" s="36"/>
      <c r="B763" s="37"/>
      <c r="C763" s="195" t="s">
        <v>2637</v>
      </c>
      <c r="D763" s="195" t="s">
        <v>152</v>
      </c>
      <c r="E763" s="196" t="s">
        <v>2638</v>
      </c>
      <c r="F763" s="197" t="s">
        <v>2639</v>
      </c>
      <c r="G763" s="198" t="s">
        <v>155</v>
      </c>
      <c r="H763" s="199">
        <v>155</v>
      </c>
      <c r="I763" s="200"/>
      <c r="J763" s="201">
        <f>ROUND(I763*H763,2)</f>
        <v>0</v>
      </c>
      <c r="K763" s="197" t="s">
        <v>156</v>
      </c>
      <c r="L763" s="42"/>
      <c r="M763" s="202" t="s">
        <v>19</v>
      </c>
      <c r="N763" s="203" t="s">
        <v>46</v>
      </c>
      <c r="O763" s="82"/>
      <c r="P763" s="204">
        <f>O763*H763</f>
        <v>0</v>
      </c>
      <c r="Q763" s="204">
        <v>0.0051999999999999998</v>
      </c>
      <c r="R763" s="204">
        <f>Q763*H763</f>
        <v>0.80599999999999994</v>
      </c>
      <c r="S763" s="204">
        <v>0</v>
      </c>
      <c r="T763" s="20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206" t="s">
        <v>217</v>
      </c>
      <c r="AT763" s="206" t="s">
        <v>152</v>
      </c>
      <c r="AU763" s="206" t="s">
        <v>158</v>
      </c>
      <c r="AY763" s="15" t="s">
        <v>150</v>
      </c>
      <c r="BE763" s="207">
        <f>IF(N763="základní",J763,0)</f>
        <v>0</v>
      </c>
      <c r="BF763" s="207">
        <f>IF(N763="snížená",J763,0)</f>
        <v>0</v>
      </c>
      <c r="BG763" s="207">
        <f>IF(N763="zákl. přenesená",J763,0)</f>
        <v>0</v>
      </c>
      <c r="BH763" s="207">
        <f>IF(N763="sníž. přenesená",J763,0)</f>
        <v>0</v>
      </c>
      <c r="BI763" s="207">
        <f>IF(N763="nulová",J763,0)</f>
        <v>0</v>
      </c>
      <c r="BJ763" s="15" t="s">
        <v>80</v>
      </c>
      <c r="BK763" s="207">
        <f>ROUND(I763*H763,2)</f>
        <v>0</v>
      </c>
      <c r="BL763" s="15" t="s">
        <v>217</v>
      </c>
      <c r="BM763" s="206" t="s">
        <v>2640</v>
      </c>
    </row>
    <row r="764" s="2" customFormat="1" ht="14.4" customHeight="1">
      <c r="A764" s="36"/>
      <c r="B764" s="37"/>
      <c r="C764" s="195" t="s">
        <v>2641</v>
      </c>
      <c r="D764" s="195" t="s">
        <v>152</v>
      </c>
      <c r="E764" s="196" t="s">
        <v>2642</v>
      </c>
      <c r="F764" s="197" t="s">
        <v>2643</v>
      </c>
      <c r="G764" s="198" t="s">
        <v>155</v>
      </c>
      <c r="H764" s="199">
        <v>10</v>
      </c>
      <c r="I764" s="200"/>
      <c r="J764" s="201">
        <f>ROUND(I764*H764,2)</f>
        <v>0</v>
      </c>
      <c r="K764" s="197" t="s">
        <v>156</v>
      </c>
      <c r="L764" s="42"/>
      <c r="M764" s="202" t="s">
        <v>19</v>
      </c>
      <c r="N764" s="203" t="s">
        <v>46</v>
      </c>
      <c r="O764" s="82"/>
      <c r="P764" s="204">
        <f>O764*H764</f>
        <v>0</v>
      </c>
      <c r="Q764" s="204">
        <v>0</v>
      </c>
      <c r="R764" s="204">
        <f>Q764*H764</f>
        <v>0</v>
      </c>
      <c r="S764" s="204">
        <v>0</v>
      </c>
      <c r="T764" s="205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206" t="s">
        <v>217</v>
      </c>
      <c r="AT764" s="206" t="s">
        <v>152</v>
      </c>
      <c r="AU764" s="206" t="s">
        <v>158</v>
      </c>
      <c r="AY764" s="15" t="s">
        <v>150</v>
      </c>
      <c r="BE764" s="207">
        <f>IF(N764="základní",J764,0)</f>
        <v>0</v>
      </c>
      <c r="BF764" s="207">
        <f>IF(N764="snížená",J764,0)</f>
        <v>0</v>
      </c>
      <c r="BG764" s="207">
        <f>IF(N764="zákl. přenesená",J764,0)</f>
        <v>0</v>
      </c>
      <c r="BH764" s="207">
        <f>IF(N764="sníž. přenesená",J764,0)</f>
        <v>0</v>
      </c>
      <c r="BI764" s="207">
        <f>IF(N764="nulová",J764,0)</f>
        <v>0</v>
      </c>
      <c r="BJ764" s="15" t="s">
        <v>80</v>
      </c>
      <c r="BK764" s="207">
        <f>ROUND(I764*H764,2)</f>
        <v>0</v>
      </c>
      <c r="BL764" s="15" t="s">
        <v>217</v>
      </c>
      <c r="BM764" s="206" t="s">
        <v>2644</v>
      </c>
    </row>
    <row r="765" s="2" customFormat="1" ht="14.4" customHeight="1">
      <c r="A765" s="36"/>
      <c r="B765" s="37"/>
      <c r="C765" s="195" t="s">
        <v>2645</v>
      </c>
      <c r="D765" s="195" t="s">
        <v>152</v>
      </c>
      <c r="E765" s="196" t="s">
        <v>2646</v>
      </c>
      <c r="F765" s="197" t="s">
        <v>2647</v>
      </c>
      <c r="G765" s="198" t="s">
        <v>155</v>
      </c>
      <c r="H765" s="199">
        <v>155</v>
      </c>
      <c r="I765" s="200"/>
      <c r="J765" s="201">
        <f>ROUND(I765*H765,2)</f>
        <v>0</v>
      </c>
      <c r="K765" s="197" t="s">
        <v>156</v>
      </c>
      <c r="L765" s="42"/>
      <c r="M765" s="202" t="s">
        <v>19</v>
      </c>
      <c r="N765" s="203" t="s">
        <v>46</v>
      </c>
      <c r="O765" s="82"/>
      <c r="P765" s="204">
        <f>O765*H765</f>
        <v>0</v>
      </c>
      <c r="Q765" s="204">
        <v>0</v>
      </c>
      <c r="R765" s="204">
        <f>Q765*H765</f>
        <v>0</v>
      </c>
      <c r="S765" s="204">
        <v>0</v>
      </c>
      <c r="T765" s="20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206" t="s">
        <v>217</v>
      </c>
      <c r="AT765" s="206" t="s">
        <v>152</v>
      </c>
      <c r="AU765" s="206" t="s">
        <v>158</v>
      </c>
      <c r="AY765" s="15" t="s">
        <v>150</v>
      </c>
      <c r="BE765" s="207">
        <f>IF(N765="základní",J765,0)</f>
        <v>0</v>
      </c>
      <c r="BF765" s="207">
        <f>IF(N765="snížená",J765,0)</f>
        <v>0</v>
      </c>
      <c r="BG765" s="207">
        <f>IF(N765="zákl. přenesená",J765,0)</f>
        <v>0</v>
      </c>
      <c r="BH765" s="207">
        <f>IF(N765="sníž. přenesená",J765,0)</f>
        <v>0</v>
      </c>
      <c r="BI765" s="207">
        <f>IF(N765="nulová",J765,0)</f>
        <v>0</v>
      </c>
      <c r="BJ765" s="15" t="s">
        <v>80</v>
      </c>
      <c r="BK765" s="207">
        <f>ROUND(I765*H765,2)</f>
        <v>0</v>
      </c>
      <c r="BL765" s="15" t="s">
        <v>217</v>
      </c>
      <c r="BM765" s="206" t="s">
        <v>2648</v>
      </c>
    </row>
    <row r="766" s="2" customFormat="1" ht="14.4" customHeight="1">
      <c r="A766" s="36"/>
      <c r="B766" s="37"/>
      <c r="C766" s="195" t="s">
        <v>2649</v>
      </c>
      <c r="D766" s="195" t="s">
        <v>152</v>
      </c>
      <c r="E766" s="196" t="s">
        <v>2650</v>
      </c>
      <c r="F766" s="197" t="s">
        <v>2651</v>
      </c>
      <c r="G766" s="198" t="s">
        <v>155</v>
      </c>
      <c r="H766" s="199">
        <v>6</v>
      </c>
      <c r="I766" s="200"/>
      <c r="J766" s="201">
        <f>ROUND(I766*H766,2)</f>
        <v>0</v>
      </c>
      <c r="K766" s="197" t="s">
        <v>156</v>
      </c>
      <c r="L766" s="42"/>
      <c r="M766" s="202" t="s">
        <v>19</v>
      </c>
      <c r="N766" s="203" t="s">
        <v>46</v>
      </c>
      <c r="O766" s="82"/>
      <c r="P766" s="204">
        <f>O766*H766</f>
        <v>0</v>
      </c>
      <c r="Q766" s="204">
        <v>0.00058</v>
      </c>
      <c r="R766" s="204">
        <f>Q766*H766</f>
        <v>0.00348</v>
      </c>
      <c r="S766" s="204">
        <v>0</v>
      </c>
      <c r="T766" s="205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206" t="s">
        <v>217</v>
      </c>
      <c r="AT766" s="206" t="s">
        <v>152</v>
      </c>
      <c r="AU766" s="206" t="s">
        <v>158</v>
      </c>
      <c r="AY766" s="15" t="s">
        <v>150</v>
      </c>
      <c r="BE766" s="207">
        <f>IF(N766="základní",J766,0)</f>
        <v>0</v>
      </c>
      <c r="BF766" s="207">
        <f>IF(N766="snížená",J766,0)</f>
        <v>0</v>
      </c>
      <c r="BG766" s="207">
        <f>IF(N766="zákl. přenesená",J766,0)</f>
        <v>0</v>
      </c>
      <c r="BH766" s="207">
        <f>IF(N766="sníž. přenesená",J766,0)</f>
        <v>0</v>
      </c>
      <c r="BI766" s="207">
        <f>IF(N766="nulová",J766,0)</f>
        <v>0</v>
      </c>
      <c r="BJ766" s="15" t="s">
        <v>80</v>
      </c>
      <c r="BK766" s="207">
        <f>ROUND(I766*H766,2)</f>
        <v>0</v>
      </c>
      <c r="BL766" s="15" t="s">
        <v>217</v>
      </c>
      <c r="BM766" s="206" t="s">
        <v>2652</v>
      </c>
    </row>
    <row r="767" s="2" customFormat="1" ht="14.4" customHeight="1">
      <c r="A767" s="36"/>
      <c r="B767" s="37"/>
      <c r="C767" s="208" t="s">
        <v>2653</v>
      </c>
      <c r="D767" s="208" t="s">
        <v>324</v>
      </c>
      <c r="E767" s="209" t="s">
        <v>2654</v>
      </c>
      <c r="F767" s="210" t="s">
        <v>2655</v>
      </c>
      <c r="G767" s="211" t="s">
        <v>155</v>
      </c>
      <c r="H767" s="212">
        <v>6</v>
      </c>
      <c r="I767" s="213"/>
      <c r="J767" s="214">
        <f>ROUND(I767*H767,2)</f>
        <v>0</v>
      </c>
      <c r="K767" s="210" t="s">
        <v>156</v>
      </c>
      <c r="L767" s="215"/>
      <c r="M767" s="216" t="s">
        <v>19</v>
      </c>
      <c r="N767" s="217" t="s">
        <v>46</v>
      </c>
      <c r="O767" s="82"/>
      <c r="P767" s="204">
        <f>O767*H767</f>
        <v>0</v>
      </c>
      <c r="Q767" s="204">
        <v>0.0074999999999999997</v>
      </c>
      <c r="R767" s="204">
        <f>Q767*H767</f>
        <v>0.044999999999999998</v>
      </c>
      <c r="S767" s="204">
        <v>0</v>
      </c>
      <c r="T767" s="20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206" t="s">
        <v>282</v>
      </c>
      <c r="AT767" s="206" t="s">
        <v>324</v>
      </c>
      <c r="AU767" s="206" t="s">
        <v>158</v>
      </c>
      <c r="AY767" s="15" t="s">
        <v>150</v>
      </c>
      <c r="BE767" s="207">
        <f>IF(N767="základní",J767,0)</f>
        <v>0</v>
      </c>
      <c r="BF767" s="207">
        <f>IF(N767="snížená",J767,0)</f>
        <v>0</v>
      </c>
      <c r="BG767" s="207">
        <f>IF(N767="zákl. přenesená",J767,0)</f>
        <v>0</v>
      </c>
      <c r="BH767" s="207">
        <f>IF(N767="sníž. přenesená",J767,0)</f>
        <v>0</v>
      </c>
      <c r="BI767" s="207">
        <f>IF(N767="nulová",J767,0)</f>
        <v>0</v>
      </c>
      <c r="BJ767" s="15" t="s">
        <v>80</v>
      </c>
      <c r="BK767" s="207">
        <f>ROUND(I767*H767,2)</f>
        <v>0</v>
      </c>
      <c r="BL767" s="15" t="s">
        <v>217</v>
      </c>
      <c r="BM767" s="206" t="s">
        <v>2656</v>
      </c>
    </row>
    <row r="768" s="2" customFormat="1" ht="14.4" customHeight="1">
      <c r="A768" s="36"/>
      <c r="B768" s="37"/>
      <c r="C768" s="195" t="s">
        <v>2657</v>
      </c>
      <c r="D768" s="195" t="s">
        <v>152</v>
      </c>
      <c r="E768" s="196" t="s">
        <v>2658</v>
      </c>
      <c r="F768" s="197" t="s">
        <v>2659</v>
      </c>
      <c r="G768" s="198" t="s">
        <v>170</v>
      </c>
      <c r="H768" s="199">
        <v>88.5</v>
      </c>
      <c r="I768" s="200"/>
      <c r="J768" s="201">
        <f>ROUND(I768*H768,2)</f>
        <v>0</v>
      </c>
      <c r="K768" s="197" t="s">
        <v>156</v>
      </c>
      <c r="L768" s="42"/>
      <c r="M768" s="202" t="s">
        <v>19</v>
      </c>
      <c r="N768" s="203" t="s">
        <v>46</v>
      </c>
      <c r="O768" s="82"/>
      <c r="P768" s="204">
        <f>O768*H768</f>
        <v>0</v>
      </c>
      <c r="Q768" s="204">
        <v>0.00055000000000000003</v>
      </c>
      <c r="R768" s="204">
        <f>Q768*H768</f>
        <v>0.048675000000000003</v>
      </c>
      <c r="S768" s="204">
        <v>0</v>
      </c>
      <c r="T768" s="205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206" t="s">
        <v>217</v>
      </c>
      <c r="AT768" s="206" t="s">
        <v>152</v>
      </c>
      <c r="AU768" s="206" t="s">
        <v>158</v>
      </c>
      <c r="AY768" s="15" t="s">
        <v>150</v>
      </c>
      <c r="BE768" s="207">
        <f>IF(N768="základní",J768,0)</f>
        <v>0</v>
      </c>
      <c r="BF768" s="207">
        <f>IF(N768="snížená",J768,0)</f>
        <v>0</v>
      </c>
      <c r="BG768" s="207">
        <f>IF(N768="zákl. přenesená",J768,0)</f>
        <v>0</v>
      </c>
      <c r="BH768" s="207">
        <f>IF(N768="sníž. přenesená",J768,0)</f>
        <v>0</v>
      </c>
      <c r="BI768" s="207">
        <f>IF(N768="nulová",J768,0)</f>
        <v>0</v>
      </c>
      <c r="BJ768" s="15" t="s">
        <v>80</v>
      </c>
      <c r="BK768" s="207">
        <f>ROUND(I768*H768,2)</f>
        <v>0</v>
      </c>
      <c r="BL768" s="15" t="s">
        <v>217</v>
      </c>
      <c r="BM768" s="206" t="s">
        <v>2660</v>
      </c>
    </row>
    <row r="769" s="2" customFormat="1" ht="14.4" customHeight="1">
      <c r="A769" s="36"/>
      <c r="B769" s="37"/>
      <c r="C769" s="195" t="s">
        <v>2661</v>
      </c>
      <c r="D769" s="195" t="s">
        <v>152</v>
      </c>
      <c r="E769" s="196" t="s">
        <v>2662</v>
      </c>
      <c r="F769" s="197" t="s">
        <v>2663</v>
      </c>
      <c r="G769" s="198" t="s">
        <v>170</v>
      </c>
      <c r="H769" s="199">
        <v>15</v>
      </c>
      <c r="I769" s="200"/>
      <c r="J769" s="201">
        <f>ROUND(I769*H769,2)</f>
        <v>0</v>
      </c>
      <c r="K769" s="197" t="s">
        <v>156</v>
      </c>
      <c r="L769" s="42"/>
      <c r="M769" s="202" t="s">
        <v>19</v>
      </c>
      <c r="N769" s="203" t="s">
        <v>46</v>
      </c>
      <c r="O769" s="82"/>
      <c r="P769" s="204">
        <f>O769*H769</f>
        <v>0</v>
      </c>
      <c r="Q769" s="204">
        <v>0.00055000000000000003</v>
      </c>
      <c r="R769" s="204">
        <f>Q769*H769</f>
        <v>0.0082500000000000004</v>
      </c>
      <c r="S769" s="204">
        <v>0</v>
      </c>
      <c r="T769" s="205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6" t="s">
        <v>217</v>
      </c>
      <c r="AT769" s="206" t="s">
        <v>152</v>
      </c>
      <c r="AU769" s="206" t="s">
        <v>158</v>
      </c>
      <c r="AY769" s="15" t="s">
        <v>150</v>
      </c>
      <c r="BE769" s="207">
        <f>IF(N769="základní",J769,0)</f>
        <v>0</v>
      </c>
      <c r="BF769" s="207">
        <f>IF(N769="snížená",J769,0)</f>
        <v>0</v>
      </c>
      <c r="BG769" s="207">
        <f>IF(N769="zákl. přenesená",J769,0)</f>
        <v>0</v>
      </c>
      <c r="BH769" s="207">
        <f>IF(N769="sníž. přenesená",J769,0)</f>
        <v>0</v>
      </c>
      <c r="BI769" s="207">
        <f>IF(N769="nulová",J769,0)</f>
        <v>0</v>
      </c>
      <c r="BJ769" s="15" t="s">
        <v>80</v>
      </c>
      <c r="BK769" s="207">
        <f>ROUND(I769*H769,2)</f>
        <v>0</v>
      </c>
      <c r="BL769" s="15" t="s">
        <v>217</v>
      </c>
      <c r="BM769" s="206" t="s">
        <v>2664</v>
      </c>
    </row>
    <row r="770" s="2" customFormat="1" ht="14.4" customHeight="1">
      <c r="A770" s="36"/>
      <c r="B770" s="37"/>
      <c r="C770" s="195" t="s">
        <v>2665</v>
      </c>
      <c r="D770" s="195" t="s">
        <v>152</v>
      </c>
      <c r="E770" s="196" t="s">
        <v>2666</v>
      </c>
      <c r="F770" s="197" t="s">
        <v>2667</v>
      </c>
      <c r="G770" s="198" t="s">
        <v>170</v>
      </c>
      <c r="H770" s="199">
        <v>69</v>
      </c>
      <c r="I770" s="200"/>
      <c r="J770" s="201">
        <f>ROUND(I770*H770,2)</f>
        <v>0</v>
      </c>
      <c r="K770" s="197" t="s">
        <v>156</v>
      </c>
      <c r="L770" s="42"/>
      <c r="M770" s="202" t="s">
        <v>19</v>
      </c>
      <c r="N770" s="203" t="s">
        <v>46</v>
      </c>
      <c r="O770" s="82"/>
      <c r="P770" s="204">
        <f>O770*H770</f>
        <v>0</v>
      </c>
      <c r="Q770" s="204">
        <v>0.00050000000000000001</v>
      </c>
      <c r="R770" s="204">
        <f>Q770*H770</f>
        <v>0.034500000000000003</v>
      </c>
      <c r="S770" s="204">
        <v>0</v>
      </c>
      <c r="T770" s="20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206" t="s">
        <v>217</v>
      </c>
      <c r="AT770" s="206" t="s">
        <v>152</v>
      </c>
      <c r="AU770" s="206" t="s">
        <v>158</v>
      </c>
      <c r="AY770" s="15" t="s">
        <v>150</v>
      </c>
      <c r="BE770" s="207">
        <f>IF(N770="základní",J770,0)</f>
        <v>0</v>
      </c>
      <c r="BF770" s="207">
        <f>IF(N770="snížená",J770,0)</f>
        <v>0</v>
      </c>
      <c r="BG770" s="207">
        <f>IF(N770="zákl. přenesená",J770,0)</f>
        <v>0</v>
      </c>
      <c r="BH770" s="207">
        <f>IF(N770="sníž. přenesená",J770,0)</f>
        <v>0</v>
      </c>
      <c r="BI770" s="207">
        <f>IF(N770="nulová",J770,0)</f>
        <v>0</v>
      </c>
      <c r="BJ770" s="15" t="s">
        <v>80</v>
      </c>
      <c r="BK770" s="207">
        <f>ROUND(I770*H770,2)</f>
        <v>0</v>
      </c>
      <c r="BL770" s="15" t="s">
        <v>217</v>
      </c>
      <c r="BM770" s="206" t="s">
        <v>2668</v>
      </c>
    </row>
    <row r="771" s="2" customFormat="1" ht="14.4" customHeight="1">
      <c r="A771" s="36"/>
      <c r="B771" s="37"/>
      <c r="C771" s="195" t="s">
        <v>2669</v>
      </c>
      <c r="D771" s="195" t="s">
        <v>152</v>
      </c>
      <c r="E771" s="196" t="s">
        <v>2670</v>
      </c>
      <c r="F771" s="197" t="s">
        <v>2671</v>
      </c>
      <c r="G771" s="198" t="s">
        <v>170</v>
      </c>
      <c r="H771" s="199">
        <v>52</v>
      </c>
      <c r="I771" s="200"/>
      <c r="J771" s="201">
        <f>ROUND(I771*H771,2)</f>
        <v>0</v>
      </c>
      <c r="K771" s="197" t="s">
        <v>156</v>
      </c>
      <c r="L771" s="42"/>
      <c r="M771" s="202" t="s">
        <v>19</v>
      </c>
      <c r="N771" s="203" t="s">
        <v>46</v>
      </c>
      <c r="O771" s="82"/>
      <c r="P771" s="204">
        <f>O771*H771</f>
        <v>0</v>
      </c>
      <c r="Q771" s="204">
        <v>3.0000000000000001E-05</v>
      </c>
      <c r="R771" s="204">
        <f>Q771*H771</f>
        <v>0.00156</v>
      </c>
      <c r="S771" s="204">
        <v>0</v>
      </c>
      <c r="T771" s="205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206" t="s">
        <v>217</v>
      </c>
      <c r="AT771" s="206" t="s">
        <v>152</v>
      </c>
      <c r="AU771" s="206" t="s">
        <v>158</v>
      </c>
      <c r="AY771" s="15" t="s">
        <v>150</v>
      </c>
      <c r="BE771" s="207">
        <f>IF(N771="základní",J771,0)</f>
        <v>0</v>
      </c>
      <c r="BF771" s="207">
        <f>IF(N771="snížená",J771,0)</f>
        <v>0</v>
      </c>
      <c r="BG771" s="207">
        <f>IF(N771="zákl. přenesená",J771,0)</f>
        <v>0</v>
      </c>
      <c r="BH771" s="207">
        <f>IF(N771="sníž. přenesená",J771,0)</f>
        <v>0</v>
      </c>
      <c r="BI771" s="207">
        <f>IF(N771="nulová",J771,0)</f>
        <v>0</v>
      </c>
      <c r="BJ771" s="15" t="s">
        <v>80</v>
      </c>
      <c r="BK771" s="207">
        <f>ROUND(I771*H771,2)</f>
        <v>0</v>
      </c>
      <c r="BL771" s="15" t="s">
        <v>217</v>
      </c>
      <c r="BM771" s="206" t="s">
        <v>2672</v>
      </c>
    </row>
    <row r="772" s="2" customFormat="1" ht="14.4" customHeight="1">
      <c r="A772" s="36"/>
      <c r="B772" s="37"/>
      <c r="C772" s="195" t="s">
        <v>2673</v>
      </c>
      <c r="D772" s="195" t="s">
        <v>152</v>
      </c>
      <c r="E772" s="196" t="s">
        <v>2674</v>
      </c>
      <c r="F772" s="197" t="s">
        <v>2675</v>
      </c>
      <c r="G772" s="198" t="s">
        <v>166</v>
      </c>
      <c r="H772" s="199">
        <v>20</v>
      </c>
      <c r="I772" s="200"/>
      <c r="J772" s="201">
        <f>ROUND(I772*H772,2)</f>
        <v>0</v>
      </c>
      <c r="K772" s="197" t="s">
        <v>156</v>
      </c>
      <c r="L772" s="42"/>
      <c r="M772" s="202" t="s">
        <v>19</v>
      </c>
      <c r="N772" s="203" t="s">
        <v>46</v>
      </c>
      <c r="O772" s="82"/>
      <c r="P772" s="204">
        <f>O772*H772</f>
        <v>0</v>
      </c>
      <c r="Q772" s="204">
        <v>0</v>
      </c>
      <c r="R772" s="204">
        <f>Q772*H772</f>
        <v>0</v>
      </c>
      <c r="S772" s="204">
        <v>0</v>
      </c>
      <c r="T772" s="205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206" t="s">
        <v>217</v>
      </c>
      <c r="AT772" s="206" t="s">
        <v>152</v>
      </c>
      <c r="AU772" s="206" t="s">
        <v>158</v>
      </c>
      <c r="AY772" s="15" t="s">
        <v>150</v>
      </c>
      <c r="BE772" s="207">
        <f>IF(N772="základní",J772,0)</f>
        <v>0</v>
      </c>
      <c r="BF772" s="207">
        <f>IF(N772="snížená",J772,0)</f>
        <v>0</v>
      </c>
      <c r="BG772" s="207">
        <f>IF(N772="zákl. přenesená",J772,0)</f>
        <v>0</v>
      </c>
      <c r="BH772" s="207">
        <f>IF(N772="sníž. přenesená",J772,0)</f>
        <v>0</v>
      </c>
      <c r="BI772" s="207">
        <f>IF(N772="nulová",J772,0)</f>
        <v>0</v>
      </c>
      <c r="BJ772" s="15" t="s">
        <v>80</v>
      </c>
      <c r="BK772" s="207">
        <f>ROUND(I772*H772,2)</f>
        <v>0</v>
      </c>
      <c r="BL772" s="15" t="s">
        <v>217</v>
      </c>
      <c r="BM772" s="206" t="s">
        <v>2676</v>
      </c>
    </row>
    <row r="773" s="2" customFormat="1" ht="14.4" customHeight="1">
      <c r="A773" s="36"/>
      <c r="B773" s="37"/>
      <c r="C773" s="195" t="s">
        <v>2677</v>
      </c>
      <c r="D773" s="195" t="s">
        <v>152</v>
      </c>
      <c r="E773" s="196" t="s">
        <v>2678</v>
      </c>
      <c r="F773" s="197" t="s">
        <v>2679</v>
      </c>
      <c r="G773" s="198" t="s">
        <v>155</v>
      </c>
      <c r="H773" s="199">
        <v>155</v>
      </c>
      <c r="I773" s="200"/>
      <c r="J773" s="201">
        <f>ROUND(I773*H773,2)</f>
        <v>0</v>
      </c>
      <c r="K773" s="197" t="s">
        <v>156</v>
      </c>
      <c r="L773" s="42"/>
      <c r="M773" s="202" t="s">
        <v>19</v>
      </c>
      <c r="N773" s="203" t="s">
        <v>46</v>
      </c>
      <c r="O773" s="82"/>
      <c r="P773" s="204">
        <f>O773*H773</f>
        <v>0</v>
      </c>
      <c r="Q773" s="204">
        <v>5.0000000000000002E-05</v>
      </c>
      <c r="R773" s="204">
        <f>Q773*H773</f>
        <v>0.0077499999999999999</v>
      </c>
      <c r="S773" s="204">
        <v>0</v>
      </c>
      <c r="T773" s="20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206" t="s">
        <v>217</v>
      </c>
      <c r="AT773" s="206" t="s">
        <v>152</v>
      </c>
      <c r="AU773" s="206" t="s">
        <v>158</v>
      </c>
      <c r="AY773" s="15" t="s">
        <v>150</v>
      </c>
      <c r="BE773" s="207">
        <f>IF(N773="základní",J773,0)</f>
        <v>0</v>
      </c>
      <c r="BF773" s="207">
        <f>IF(N773="snížená",J773,0)</f>
        <v>0</v>
      </c>
      <c r="BG773" s="207">
        <f>IF(N773="zákl. přenesená",J773,0)</f>
        <v>0</v>
      </c>
      <c r="BH773" s="207">
        <f>IF(N773="sníž. přenesená",J773,0)</f>
        <v>0</v>
      </c>
      <c r="BI773" s="207">
        <f>IF(N773="nulová",J773,0)</f>
        <v>0</v>
      </c>
      <c r="BJ773" s="15" t="s">
        <v>80</v>
      </c>
      <c r="BK773" s="207">
        <f>ROUND(I773*H773,2)</f>
        <v>0</v>
      </c>
      <c r="BL773" s="15" t="s">
        <v>217</v>
      </c>
      <c r="BM773" s="206" t="s">
        <v>2680</v>
      </c>
    </row>
    <row r="774" s="2" customFormat="1" ht="24.15" customHeight="1">
      <c r="A774" s="36"/>
      <c r="B774" s="37"/>
      <c r="C774" s="195" t="s">
        <v>2681</v>
      </c>
      <c r="D774" s="195" t="s">
        <v>152</v>
      </c>
      <c r="E774" s="196" t="s">
        <v>2682</v>
      </c>
      <c r="F774" s="197" t="s">
        <v>2683</v>
      </c>
      <c r="G774" s="198" t="s">
        <v>232</v>
      </c>
      <c r="H774" s="199">
        <v>1.752</v>
      </c>
      <c r="I774" s="200"/>
      <c r="J774" s="201">
        <f>ROUND(I774*H774,2)</f>
        <v>0</v>
      </c>
      <c r="K774" s="197" t="s">
        <v>156</v>
      </c>
      <c r="L774" s="42"/>
      <c r="M774" s="202" t="s">
        <v>19</v>
      </c>
      <c r="N774" s="203" t="s">
        <v>46</v>
      </c>
      <c r="O774" s="82"/>
      <c r="P774" s="204">
        <f>O774*H774</f>
        <v>0</v>
      </c>
      <c r="Q774" s="204">
        <v>0</v>
      </c>
      <c r="R774" s="204">
        <f>Q774*H774</f>
        <v>0</v>
      </c>
      <c r="S774" s="204">
        <v>0</v>
      </c>
      <c r="T774" s="20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206" t="s">
        <v>217</v>
      </c>
      <c r="AT774" s="206" t="s">
        <v>152</v>
      </c>
      <c r="AU774" s="206" t="s">
        <v>158</v>
      </c>
      <c r="AY774" s="15" t="s">
        <v>150</v>
      </c>
      <c r="BE774" s="207">
        <f>IF(N774="základní",J774,0)</f>
        <v>0</v>
      </c>
      <c r="BF774" s="207">
        <f>IF(N774="snížená",J774,0)</f>
        <v>0</v>
      </c>
      <c r="BG774" s="207">
        <f>IF(N774="zákl. přenesená",J774,0)</f>
        <v>0</v>
      </c>
      <c r="BH774" s="207">
        <f>IF(N774="sníž. přenesená",J774,0)</f>
        <v>0</v>
      </c>
      <c r="BI774" s="207">
        <f>IF(N774="nulová",J774,0)</f>
        <v>0</v>
      </c>
      <c r="BJ774" s="15" t="s">
        <v>80</v>
      </c>
      <c r="BK774" s="207">
        <f>ROUND(I774*H774,2)</f>
        <v>0</v>
      </c>
      <c r="BL774" s="15" t="s">
        <v>217</v>
      </c>
      <c r="BM774" s="206" t="s">
        <v>2684</v>
      </c>
    </row>
    <row r="775" s="2" customFormat="1" ht="24.15" customHeight="1">
      <c r="A775" s="36"/>
      <c r="B775" s="37"/>
      <c r="C775" s="195" t="s">
        <v>2685</v>
      </c>
      <c r="D775" s="195" t="s">
        <v>152</v>
      </c>
      <c r="E775" s="196" t="s">
        <v>2686</v>
      </c>
      <c r="F775" s="197" t="s">
        <v>2687</v>
      </c>
      <c r="G775" s="198" t="s">
        <v>232</v>
      </c>
      <c r="H775" s="199">
        <v>1.752</v>
      </c>
      <c r="I775" s="200"/>
      <c r="J775" s="201">
        <f>ROUND(I775*H775,2)</f>
        <v>0</v>
      </c>
      <c r="K775" s="197" t="s">
        <v>156</v>
      </c>
      <c r="L775" s="42"/>
      <c r="M775" s="202" t="s">
        <v>19</v>
      </c>
      <c r="N775" s="203" t="s">
        <v>46</v>
      </c>
      <c r="O775" s="82"/>
      <c r="P775" s="204">
        <f>O775*H775</f>
        <v>0</v>
      </c>
      <c r="Q775" s="204">
        <v>0</v>
      </c>
      <c r="R775" s="204">
        <f>Q775*H775</f>
        <v>0</v>
      </c>
      <c r="S775" s="204">
        <v>0</v>
      </c>
      <c r="T775" s="205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206" t="s">
        <v>217</v>
      </c>
      <c r="AT775" s="206" t="s">
        <v>152</v>
      </c>
      <c r="AU775" s="206" t="s">
        <v>158</v>
      </c>
      <c r="AY775" s="15" t="s">
        <v>150</v>
      </c>
      <c r="BE775" s="207">
        <f>IF(N775="základní",J775,0)</f>
        <v>0</v>
      </c>
      <c r="BF775" s="207">
        <f>IF(N775="snížená",J775,0)</f>
        <v>0</v>
      </c>
      <c r="BG775" s="207">
        <f>IF(N775="zákl. přenesená",J775,0)</f>
        <v>0</v>
      </c>
      <c r="BH775" s="207">
        <f>IF(N775="sníž. přenesená",J775,0)</f>
        <v>0</v>
      </c>
      <c r="BI775" s="207">
        <f>IF(N775="nulová",J775,0)</f>
        <v>0</v>
      </c>
      <c r="BJ775" s="15" t="s">
        <v>80</v>
      </c>
      <c r="BK775" s="207">
        <f>ROUND(I775*H775,2)</f>
        <v>0</v>
      </c>
      <c r="BL775" s="15" t="s">
        <v>217</v>
      </c>
      <c r="BM775" s="206" t="s">
        <v>2688</v>
      </c>
    </row>
    <row r="776" s="12" customFormat="1" ht="22.8" customHeight="1">
      <c r="A776" s="12"/>
      <c r="B776" s="179"/>
      <c r="C776" s="180"/>
      <c r="D776" s="181" t="s">
        <v>74</v>
      </c>
      <c r="E776" s="193" t="s">
        <v>2689</v>
      </c>
      <c r="F776" s="193" t="s">
        <v>2690</v>
      </c>
      <c r="G776" s="180"/>
      <c r="H776" s="180"/>
      <c r="I776" s="183"/>
      <c r="J776" s="194">
        <f>BK776</f>
        <v>0</v>
      </c>
      <c r="K776" s="180"/>
      <c r="L776" s="185"/>
      <c r="M776" s="186"/>
      <c r="N776" s="187"/>
      <c r="O776" s="187"/>
      <c r="P776" s="188">
        <f>SUM(P777:P785)</f>
        <v>0</v>
      </c>
      <c r="Q776" s="187"/>
      <c r="R776" s="188">
        <f>SUM(R777:R785)</f>
        <v>1.0369216400000001</v>
      </c>
      <c r="S776" s="187"/>
      <c r="T776" s="189">
        <f>SUM(T777:T785)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190" t="s">
        <v>158</v>
      </c>
      <c r="AT776" s="191" t="s">
        <v>74</v>
      </c>
      <c r="AU776" s="191" t="s">
        <v>80</v>
      </c>
      <c r="AY776" s="190" t="s">
        <v>150</v>
      </c>
      <c r="BK776" s="192">
        <f>SUM(BK777:BK785)</f>
        <v>0</v>
      </c>
    </row>
    <row r="777" s="2" customFormat="1" ht="14.4" customHeight="1">
      <c r="A777" s="36"/>
      <c r="B777" s="37"/>
      <c r="C777" s="195" t="s">
        <v>2691</v>
      </c>
      <c r="D777" s="195" t="s">
        <v>152</v>
      </c>
      <c r="E777" s="196" t="s">
        <v>2692</v>
      </c>
      <c r="F777" s="197" t="s">
        <v>2693</v>
      </c>
      <c r="G777" s="198" t="s">
        <v>155</v>
      </c>
      <c r="H777" s="199">
        <v>699</v>
      </c>
      <c r="I777" s="200"/>
      <c r="J777" s="201">
        <f>ROUND(I777*H777,2)</f>
        <v>0</v>
      </c>
      <c r="K777" s="197" t="s">
        <v>156</v>
      </c>
      <c r="L777" s="42"/>
      <c r="M777" s="202" t="s">
        <v>19</v>
      </c>
      <c r="N777" s="203" t="s">
        <v>46</v>
      </c>
      <c r="O777" s="82"/>
      <c r="P777" s="204">
        <f>O777*H777</f>
        <v>0</v>
      </c>
      <c r="Q777" s="204">
        <v>0</v>
      </c>
      <c r="R777" s="204">
        <f>Q777*H777</f>
        <v>0</v>
      </c>
      <c r="S777" s="204">
        <v>0</v>
      </c>
      <c r="T777" s="205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206" t="s">
        <v>217</v>
      </c>
      <c r="AT777" s="206" t="s">
        <v>152</v>
      </c>
      <c r="AU777" s="206" t="s">
        <v>158</v>
      </c>
      <c r="AY777" s="15" t="s">
        <v>150</v>
      </c>
      <c r="BE777" s="207">
        <f>IF(N777="základní",J777,0)</f>
        <v>0</v>
      </c>
      <c r="BF777" s="207">
        <f>IF(N777="snížená",J777,0)</f>
        <v>0</v>
      </c>
      <c r="BG777" s="207">
        <f>IF(N777="zákl. přenesená",J777,0)</f>
        <v>0</v>
      </c>
      <c r="BH777" s="207">
        <f>IF(N777="sníž. přenesená",J777,0)</f>
        <v>0</v>
      </c>
      <c r="BI777" s="207">
        <f>IF(N777="nulová",J777,0)</f>
        <v>0</v>
      </c>
      <c r="BJ777" s="15" t="s">
        <v>80</v>
      </c>
      <c r="BK777" s="207">
        <f>ROUND(I777*H777,2)</f>
        <v>0</v>
      </c>
      <c r="BL777" s="15" t="s">
        <v>217</v>
      </c>
      <c r="BM777" s="206" t="s">
        <v>2694</v>
      </c>
    </row>
    <row r="778" s="2" customFormat="1" ht="24.15" customHeight="1">
      <c r="A778" s="36"/>
      <c r="B778" s="37"/>
      <c r="C778" s="195" t="s">
        <v>2695</v>
      </c>
      <c r="D778" s="195" t="s">
        <v>152</v>
      </c>
      <c r="E778" s="196" t="s">
        <v>2696</v>
      </c>
      <c r="F778" s="197" t="s">
        <v>2697</v>
      </c>
      <c r="G778" s="198" t="s">
        <v>155</v>
      </c>
      <c r="H778" s="199">
        <v>761.50699999999995</v>
      </c>
      <c r="I778" s="200"/>
      <c r="J778" s="201">
        <f>ROUND(I778*H778,2)</f>
        <v>0</v>
      </c>
      <c r="K778" s="197" t="s">
        <v>156</v>
      </c>
      <c r="L778" s="42"/>
      <c r="M778" s="202" t="s">
        <v>19</v>
      </c>
      <c r="N778" s="203" t="s">
        <v>46</v>
      </c>
      <c r="O778" s="82"/>
      <c r="P778" s="204">
        <f>O778*H778</f>
        <v>0</v>
      </c>
      <c r="Q778" s="204">
        <v>0.00022000000000000001</v>
      </c>
      <c r="R778" s="204">
        <f>Q778*H778</f>
        <v>0.16753154000000001</v>
      </c>
      <c r="S778" s="204">
        <v>0</v>
      </c>
      <c r="T778" s="205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206" t="s">
        <v>217</v>
      </c>
      <c r="AT778" s="206" t="s">
        <v>152</v>
      </c>
      <c r="AU778" s="206" t="s">
        <v>158</v>
      </c>
      <c r="AY778" s="15" t="s">
        <v>150</v>
      </c>
      <c r="BE778" s="207">
        <f>IF(N778="základní",J778,0)</f>
        <v>0</v>
      </c>
      <c r="BF778" s="207">
        <f>IF(N778="snížená",J778,0)</f>
        <v>0</v>
      </c>
      <c r="BG778" s="207">
        <f>IF(N778="zákl. přenesená",J778,0)</f>
        <v>0</v>
      </c>
      <c r="BH778" s="207">
        <f>IF(N778="sníž. přenesená",J778,0)</f>
        <v>0</v>
      </c>
      <c r="BI778" s="207">
        <f>IF(N778="nulová",J778,0)</f>
        <v>0</v>
      </c>
      <c r="BJ778" s="15" t="s">
        <v>80</v>
      </c>
      <c r="BK778" s="207">
        <f>ROUND(I778*H778,2)</f>
        <v>0</v>
      </c>
      <c r="BL778" s="15" t="s">
        <v>217</v>
      </c>
      <c r="BM778" s="206" t="s">
        <v>2698</v>
      </c>
    </row>
    <row r="779" s="2" customFormat="1" ht="14.4" customHeight="1">
      <c r="A779" s="36"/>
      <c r="B779" s="37"/>
      <c r="C779" s="195" t="s">
        <v>2699</v>
      </c>
      <c r="D779" s="195" t="s">
        <v>152</v>
      </c>
      <c r="E779" s="196" t="s">
        <v>2700</v>
      </c>
      <c r="F779" s="197" t="s">
        <v>2701</v>
      </c>
      <c r="G779" s="198" t="s">
        <v>155</v>
      </c>
      <c r="H779" s="199">
        <v>103.45</v>
      </c>
      <c r="I779" s="200"/>
      <c r="J779" s="201">
        <f>ROUND(I779*H779,2)</f>
        <v>0</v>
      </c>
      <c r="K779" s="197" t="s">
        <v>156</v>
      </c>
      <c r="L779" s="42"/>
      <c r="M779" s="202" t="s">
        <v>19</v>
      </c>
      <c r="N779" s="203" t="s">
        <v>46</v>
      </c>
      <c r="O779" s="82"/>
      <c r="P779" s="204">
        <f>O779*H779</f>
        <v>0</v>
      </c>
      <c r="Q779" s="204">
        <v>0</v>
      </c>
      <c r="R779" s="204">
        <f>Q779*H779</f>
        <v>0</v>
      </c>
      <c r="S779" s="204">
        <v>0</v>
      </c>
      <c r="T779" s="205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206" t="s">
        <v>217</v>
      </c>
      <c r="AT779" s="206" t="s">
        <v>152</v>
      </c>
      <c r="AU779" s="206" t="s">
        <v>158</v>
      </c>
      <c r="AY779" s="15" t="s">
        <v>150</v>
      </c>
      <c r="BE779" s="207">
        <f>IF(N779="základní",J779,0)</f>
        <v>0</v>
      </c>
      <c r="BF779" s="207">
        <f>IF(N779="snížená",J779,0)</f>
        <v>0</v>
      </c>
      <c r="BG779" s="207">
        <f>IF(N779="zákl. přenesená",J779,0)</f>
        <v>0</v>
      </c>
      <c r="BH779" s="207">
        <f>IF(N779="sníž. přenesená",J779,0)</f>
        <v>0</v>
      </c>
      <c r="BI779" s="207">
        <f>IF(N779="nulová",J779,0)</f>
        <v>0</v>
      </c>
      <c r="BJ779" s="15" t="s">
        <v>80</v>
      </c>
      <c r="BK779" s="207">
        <f>ROUND(I779*H779,2)</f>
        <v>0</v>
      </c>
      <c r="BL779" s="15" t="s">
        <v>217</v>
      </c>
      <c r="BM779" s="206" t="s">
        <v>2702</v>
      </c>
    </row>
    <row r="780" s="2" customFormat="1" ht="14.4" customHeight="1">
      <c r="A780" s="36"/>
      <c r="B780" s="37"/>
      <c r="C780" s="195" t="s">
        <v>2703</v>
      </c>
      <c r="D780" s="195" t="s">
        <v>152</v>
      </c>
      <c r="E780" s="196" t="s">
        <v>2704</v>
      </c>
      <c r="F780" s="197" t="s">
        <v>2705</v>
      </c>
      <c r="G780" s="198" t="s">
        <v>155</v>
      </c>
      <c r="H780" s="199">
        <v>103.45</v>
      </c>
      <c r="I780" s="200"/>
      <c r="J780" s="201">
        <f>ROUND(I780*H780,2)</f>
        <v>0</v>
      </c>
      <c r="K780" s="197" t="s">
        <v>156</v>
      </c>
      <c r="L780" s="42"/>
      <c r="M780" s="202" t="s">
        <v>19</v>
      </c>
      <c r="N780" s="203" t="s">
        <v>46</v>
      </c>
      <c r="O780" s="82"/>
      <c r="P780" s="204">
        <f>O780*H780</f>
        <v>0</v>
      </c>
      <c r="Q780" s="204">
        <v>0.00017000000000000001</v>
      </c>
      <c r="R780" s="204">
        <f>Q780*H780</f>
        <v>0.017586500000000001</v>
      </c>
      <c r="S780" s="204">
        <v>0</v>
      </c>
      <c r="T780" s="205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206" t="s">
        <v>217</v>
      </c>
      <c r="AT780" s="206" t="s">
        <v>152</v>
      </c>
      <c r="AU780" s="206" t="s">
        <v>158</v>
      </c>
      <c r="AY780" s="15" t="s">
        <v>150</v>
      </c>
      <c r="BE780" s="207">
        <f>IF(N780="základní",J780,0)</f>
        <v>0</v>
      </c>
      <c r="BF780" s="207">
        <f>IF(N780="snížená",J780,0)</f>
        <v>0</v>
      </c>
      <c r="BG780" s="207">
        <f>IF(N780="zákl. přenesená",J780,0)</f>
        <v>0</v>
      </c>
      <c r="BH780" s="207">
        <f>IF(N780="sníž. přenesená",J780,0)</f>
        <v>0</v>
      </c>
      <c r="BI780" s="207">
        <f>IF(N780="nulová",J780,0)</f>
        <v>0</v>
      </c>
      <c r="BJ780" s="15" t="s">
        <v>80</v>
      </c>
      <c r="BK780" s="207">
        <f>ROUND(I780*H780,2)</f>
        <v>0</v>
      </c>
      <c r="BL780" s="15" t="s">
        <v>217</v>
      </c>
      <c r="BM780" s="206" t="s">
        <v>2706</v>
      </c>
    </row>
    <row r="781" s="2" customFormat="1" ht="14.4" customHeight="1">
      <c r="A781" s="36"/>
      <c r="B781" s="37"/>
      <c r="C781" s="195" t="s">
        <v>2707</v>
      </c>
      <c r="D781" s="195" t="s">
        <v>152</v>
      </c>
      <c r="E781" s="196" t="s">
        <v>2708</v>
      </c>
      <c r="F781" s="197" t="s">
        <v>2709</v>
      </c>
      <c r="G781" s="198" t="s">
        <v>155</v>
      </c>
      <c r="H781" s="199">
        <v>103.45</v>
      </c>
      <c r="I781" s="200"/>
      <c r="J781" s="201">
        <f>ROUND(I781*H781,2)</f>
        <v>0</v>
      </c>
      <c r="K781" s="197" t="s">
        <v>156</v>
      </c>
      <c r="L781" s="42"/>
      <c r="M781" s="202" t="s">
        <v>19</v>
      </c>
      <c r="N781" s="203" t="s">
        <v>46</v>
      </c>
      <c r="O781" s="82"/>
      <c r="P781" s="204">
        <f>O781*H781</f>
        <v>0</v>
      </c>
      <c r="Q781" s="204">
        <v>0.00012</v>
      </c>
      <c r="R781" s="204">
        <f>Q781*H781</f>
        <v>0.012414000000000001</v>
      </c>
      <c r="S781" s="204">
        <v>0</v>
      </c>
      <c r="T781" s="205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206" t="s">
        <v>217</v>
      </c>
      <c r="AT781" s="206" t="s">
        <v>152</v>
      </c>
      <c r="AU781" s="206" t="s">
        <v>158</v>
      </c>
      <c r="AY781" s="15" t="s">
        <v>150</v>
      </c>
      <c r="BE781" s="207">
        <f>IF(N781="základní",J781,0)</f>
        <v>0</v>
      </c>
      <c r="BF781" s="207">
        <f>IF(N781="snížená",J781,0)</f>
        <v>0</v>
      </c>
      <c r="BG781" s="207">
        <f>IF(N781="zákl. přenesená",J781,0)</f>
        <v>0</v>
      </c>
      <c r="BH781" s="207">
        <f>IF(N781="sníž. přenesená",J781,0)</f>
        <v>0</v>
      </c>
      <c r="BI781" s="207">
        <f>IF(N781="nulová",J781,0)</f>
        <v>0</v>
      </c>
      <c r="BJ781" s="15" t="s">
        <v>80</v>
      </c>
      <c r="BK781" s="207">
        <f>ROUND(I781*H781,2)</f>
        <v>0</v>
      </c>
      <c r="BL781" s="15" t="s">
        <v>217</v>
      </c>
      <c r="BM781" s="206" t="s">
        <v>2710</v>
      </c>
    </row>
    <row r="782" s="2" customFormat="1" ht="14.4" customHeight="1">
      <c r="A782" s="36"/>
      <c r="B782" s="37"/>
      <c r="C782" s="195" t="s">
        <v>2711</v>
      </c>
      <c r="D782" s="195" t="s">
        <v>152</v>
      </c>
      <c r="E782" s="196" t="s">
        <v>2712</v>
      </c>
      <c r="F782" s="197" t="s">
        <v>2713</v>
      </c>
      <c r="G782" s="198" t="s">
        <v>155</v>
      </c>
      <c r="H782" s="199">
        <v>103.45</v>
      </c>
      <c r="I782" s="200"/>
      <c r="J782" s="201">
        <f>ROUND(I782*H782,2)</f>
        <v>0</v>
      </c>
      <c r="K782" s="197" t="s">
        <v>156</v>
      </c>
      <c r="L782" s="42"/>
      <c r="M782" s="202" t="s">
        <v>19</v>
      </c>
      <c r="N782" s="203" t="s">
        <v>46</v>
      </c>
      <c r="O782" s="82"/>
      <c r="P782" s="204">
        <f>O782*H782</f>
        <v>0</v>
      </c>
      <c r="Q782" s="204">
        <v>0.00012</v>
      </c>
      <c r="R782" s="204">
        <f>Q782*H782</f>
        <v>0.012414000000000001</v>
      </c>
      <c r="S782" s="204">
        <v>0</v>
      </c>
      <c r="T782" s="205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206" t="s">
        <v>217</v>
      </c>
      <c r="AT782" s="206" t="s">
        <v>152</v>
      </c>
      <c r="AU782" s="206" t="s">
        <v>158</v>
      </c>
      <c r="AY782" s="15" t="s">
        <v>150</v>
      </c>
      <c r="BE782" s="207">
        <f>IF(N782="základní",J782,0)</f>
        <v>0</v>
      </c>
      <c r="BF782" s="207">
        <f>IF(N782="snížená",J782,0)</f>
        <v>0</v>
      </c>
      <c r="BG782" s="207">
        <f>IF(N782="zákl. přenesená",J782,0)</f>
        <v>0</v>
      </c>
      <c r="BH782" s="207">
        <f>IF(N782="sníž. přenesená",J782,0)</f>
        <v>0</v>
      </c>
      <c r="BI782" s="207">
        <f>IF(N782="nulová",J782,0)</f>
        <v>0</v>
      </c>
      <c r="BJ782" s="15" t="s">
        <v>80</v>
      </c>
      <c r="BK782" s="207">
        <f>ROUND(I782*H782,2)</f>
        <v>0</v>
      </c>
      <c r="BL782" s="15" t="s">
        <v>217</v>
      </c>
      <c r="BM782" s="206" t="s">
        <v>2714</v>
      </c>
    </row>
    <row r="783" s="2" customFormat="1" ht="14.4" customHeight="1">
      <c r="A783" s="36"/>
      <c r="B783" s="37"/>
      <c r="C783" s="195" t="s">
        <v>2715</v>
      </c>
      <c r="D783" s="195" t="s">
        <v>152</v>
      </c>
      <c r="E783" s="196" t="s">
        <v>2716</v>
      </c>
      <c r="F783" s="197" t="s">
        <v>2717</v>
      </c>
      <c r="G783" s="198" t="s">
        <v>155</v>
      </c>
      <c r="H783" s="199">
        <v>1425.8199999999999</v>
      </c>
      <c r="I783" s="200"/>
      <c r="J783" s="201">
        <f>ROUND(I783*H783,2)</f>
        <v>0</v>
      </c>
      <c r="K783" s="197" t="s">
        <v>156</v>
      </c>
      <c r="L783" s="42"/>
      <c r="M783" s="202" t="s">
        <v>19</v>
      </c>
      <c r="N783" s="203" t="s">
        <v>46</v>
      </c>
      <c r="O783" s="82"/>
      <c r="P783" s="204">
        <f>O783*H783</f>
        <v>0</v>
      </c>
      <c r="Q783" s="204">
        <v>0</v>
      </c>
      <c r="R783" s="204">
        <f>Q783*H783</f>
        <v>0</v>
      </c>
      <c r="S783" s="204">
        <v>0</v>
      </c>
      <c r="T783" s="20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206" t="s">
        <v>217</v>
      </c>
      <c r="AT783" s="206" t="s">
        <v>152</v>
      </c>
      <c r="AU783" s="206" t="s">
        <v>158</v>
      </c>
      <c r="AY783" s="15" t="s">
        <v>150</v>
      </c>
      <c r="BE783" s="207">
        <f>IF(N783="základní",J783,0)</f>
        <v>0</v>
      </c>
      <c r="BF783" s="207">
        <f>IF(N783="snížená",J783,0)</f>
        <v>0</v>
      </c>
      <c r="BG783" s="207">
        <f>IF(N783="zákl. přenesená",J783,0)</f>
        <v>0</v>
      </c>
      <c r="BH783" s="207">
        <f>IF(N783="sníž. přenesená",J783,0)</f>
        <v>0</v>
      </c>
      <c r="BI783" s="207">
        <f>IF(N783="nulová",J783,0)</f>
        <v>0</v>
      </c>
      <c r="BJ783" s="15" t="s">
        <v>80</v>
      </c>
      <c r="BK783" s="207">
        <f>ROUND(I783*H783,2)</f>
        <v>0</v>
      </c>
      <c r="BL783" s="15" t="s">
        <v>217</v>
      </c>
      <c r="BM783" s="206" t="s">
        <v>2718</v>
      </c>
    </row>
    <row r="784" s="2" customFormat="1" ht="24.15" customHeight="1">
      <c r="A784" s="36"/>
      <c r="B784" s="37"/>
      <c r="C784" s="195" t="s">
        <v>2719</v>
      </c>
      <c r="D784" s="195" t="s">
        <v>152</v>
      </c>
      <c r="E784" s="196" t="s">
        <v>2720</v>
      </c>
      <c r="F784" s="197" t="s">
        <v>2721</v>
      </c>
      <c r="G784" s="198" t="s">
        <v>155</v>
      </c>
      <c r="H784" s="199">
        <v>1425.8199999999999</v>
      </c>
      <c r="I784" s="200"/>
      <c r="J784" s="201">
        <f>ROUND(I784*H784,2)</f>
        <v>0</v>
      </c>
      <c r="K784" s="197" t="s">
        <v>156</v>
      </c>
      <c r="L784" s="42"/>
      <c r="M784" s="202" t="s">
        <v>19</v>
      </c>
      <c r="N784" s="203" t="s">
        <v>46</v>
      </c>
      <c r="O784" s="82"/>
      <c r="P784" s="204">
        <f>O784*H784</f>
        <v>0</v>
      </c>
      <c r="Q784" s="204">
        <v>0.00016000000000000001</v>
      </c>
      <c r="R784" s="204">
        <f>Q784*H784</f>
        <v>0.22813120000000001</v>
      </c>
      <c r="S784" s="204">
        <v>0</v>
      </c>
      <c r="T784" s="20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206" t="s">
        <v>217</v>
      </c>
      <c r="AT784" s="206" t="s">
        <v>152</v>
      </c>
      <c r="AU784" s="206" t="s">
        <v>158</v>
      </c>
      <c r="AY784" s="15" t="s">
        <v>150</v>
      </c>
      <c r="BE784" s="207">
        <f>IF(N784="základní",J784,0)</f>
        <v>0</v>
      </c>
      <c r="BF784" s="207">
        <f>IF(N784="snížená",J784,0)</f>
        <v>0</v>
      </c>
      <c r="BG784" s="207">
        <f>IF(N784="zákl. přenesená",J784,0)</f>
        <v>0</v>
      </c>
      <c r="BH784" s="207">
        <f>IF(N784="sníž. přenesená",J784,0)</f>
        <v>0</v>
      </c>
      <c r="BI784" s="207">
        <f>IF(N784="nulová",J784,0)</f>
        <v>0</v>
      </c>
      <c r="BJ784" s="15" t="s">
        <v>80</v>
      </c>
      <c r="BK784" s="207">
        <f>ROUND(I784*H784,2)</f>
        <v>0</v>
      </c>
      <c r="BL784" s="15" t="s">
        <v>217</v>
      </c>
      <c r="BM784" s="206" t="s">
        <v>2722</v>
      </c>
    </row>
    <row r="785" s="2" customFormat="1" ht="24.15" customHeight="1">
      <c r="A785" s="36"/>
      <c r="B785" s="37"/>
      <c r="C785" s="195" t="s">
        <v>2723</v>
      </c>
      <c r="D785" s="195" t="s">
        <v>152</v>
      </c>
      <c r="E785" s="196" t="s">
        <v>2724</v>
      </c>
      <c r="F785" s="197" t="s">
        <v>2725</v>
      </c>
      <c r="G785" s="198" t="s">
        <v>155</v>
      </c>
      <c r="H785" s="199">
        <v>1425.8199999999999</v>
      </c>
      <c r="I785" s="200"/>
      <c r="J785" s="201">
        <f>ROUND(I785*H785,2)</f>
        <v>0</v>
      </c>
      <c r="K785" s="197" t="s">
        <v>156</v>
      </c>
      <c r="L785" s="42"/>
      <c r="M785" s="202" t="s">
        <v>19</v>
      </c>
      <c r="N785" s="203" t="s">
        <v>46</v>
      </c>
      <c r="O785" s="82"/>
      <c r="P785" s="204">
        <f>O785*H785</f>
        <v>0</v>
      </c>
      <c r="Q785" s="204">
        <v>0.00042000000000000002</v>
      </c>
      <c r="R785" s="204">
        <f>Q785*H785</f>
        <v>0.59884439999999994</v>
      </c>
      <c r="S785" s="204">
        <v>0</v>
      </c>
      <c r="T785" s="205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206" t="s">
        <v>217</v>
      </c>
      <c r="AT785" s="206" t="s">
        <v>152</v>
      </c>
      <c r="AU785" s="206" t="s">
        <v>158</v>
      </c>
      <c r="AY785" s="15" t="s">
        <v>150</v>
      </c>
      <c r="BE785" s="207">
        <f>IF(N785="základní",J785,0)</f>
        <v>0</v>
      </c>
      <c r="BF785" s="207">
        <f>IF(N785="snížená",J785,0)</f>
        <v>0</v>
      </c>
      <c r="BG785" s="207">
        <f>IF(N785="zákl. přenesená",J785,0)</f>
        <v>0</v>
      </c>
      <c r="BH785" s="207">
        <f>IF(N785="sníž. přenesená",J785,0)</f>
        <v>0</v>
      </c>
      <c r="BI785" s="207">
        <f>IF(N785="nulová",J785,0)</f>
        <v>0</v>
      </c>
      <c r="BJ785" s="15" t="s">
        <v>80</v>
      </c>
      <c r="BK785" s="207">
        <f>ROUND(I785*H785,2)</f>
        <v>0</v>
      </c>
      <c r="BL785" s="15" t="s">
        <v>217</v>
      </c>
      <c r="BM785" s="206" t="s">
        <v>2726</v>
      </c>
    </row>
    <row r="786" s="12" customFormat="1" ht="22.8" customHeight="1">
      <c r="A786" s="12"/>
      <c r="B786" s="179"/>
      <c r="C786" s="180"/>
      <c r="D786" s="181" t="s">
        <v>74</v>
      </c>
      <c r="E786" s="193" t="s">
        <v>2727</v>
      </c>
      <c r="F786" s="193" t="s">
        <v>2728</v>
      </c>
      <c r="G786" s="180"/>
      <c r="H786" s="180"/>
      <c r="I786" s="183"/>
      <c r="J786" s="194">
        <f>BK786</f>
        <v>0</v>
      </c>
      <c r="K786" s="180"/>
      <c r="L786" s="185"/>
      <c r="M786" s="186"/>
      <c r="N786" s="187"/>
      <c r="O786" s="187"/>
      <c r="P786" s="188">
        <f>SUM(P787:P793)</f>
        <v>0</v>
      </c>
      <c r="Q786" s="187"/>
      <c r="R786" s="188">
        <f>SUM(R787:R793)</f>
        <v>6.5090399999999997</v>
      </c>
      <c r="S786" s="187"/>
      <c r="T786" s="189">
        <f>SUM(T787:T793)</f>
        <v>0.72679499999999997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190" t="s">
        <v>158</v>
      </c>
      <c r="AT786" s="191" t="s">
        <v>74</v>
      </c>
      <c r="AU786" s="191" t="s">
        <v>80</v>
      </c>
      <c r="AY786" s="190" t="s">
        <v>150</v>
      </c>
      <c r="BK786" s="192">
        <f>SUM(BK787:BK793)</f>
        <v>0</v>
      </c>
    </row>
    <row r="787" s="2" customFormat="1" ht="14.4" customHeight="1">
      <c r="A787" s="36"/>
      <c r="B787" s="37"/>
      <c r="C787" s="195" t="s">
        <v>2729</v>
      </c>
      <c r="D787" s="195" t="s">
        <v>152</v>
      </c>
      <c r="E787" s="196" t="s">
        <v>2730</v>
      </c>
      <c r="F787" s="197" t="s">
        <v>2731</v>
      </c>
      <c r="G787" s="198" t="s">
        <v>155</v>
      </c>
      <c r="H787" s="199">
        <v>2344.5</v>
      </c>
      <c r="I787" s="200"/>
      <c r="J787" s="201">
        <f>ROUND(I787*H787,2)</f>
        <v>0</v>
      </c>
      <c r="K787" s="197" t="s">
        <v>156</v>
      </c>
      <c r="L787" s="42"/>
      <c r="M787" s="202" t="s">
        <v>19</v>
      </c>
      <c r="N787" s="203" t="s">
        <v>46</v>
      </c>
      <c r="O787" s="82"/>
      <c r="P787" s="204">
        <f>O787*H787</f>
        <v>0</v>
      </c>
      <c r="Q787" s="204">
        <v>0.001</v>
      </c>
      <c r="R787" s="204">
        <f>Q787*H787</f>
        <v>2.3445</v>
      </c>
      <c r="S787" s="204">
        <v>0.00031</v>
      </c>
      <c r="T787" s="205">
        <f>S787*H787</f>
        <v>0.72679499999999997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6" t="s">
        <v>217</v>
      </c>
      <c r="AT787" s="206" t="s">
        <v>152</v>
      </c>
      <c r="AU787" s="206" t="s">
        <v>158</v>
      </c>
      <c r="AY787" s="15" t="s">
        <v>150</v>
      </c>
      <c r="BE787" s="207">
        <f>IF(N787="základní",J787,0)</f>
        <v>0</v>
      </c>
      <c r="BF787" s="207">
        <f>IF(N787="snížená",J787,0)</f>
        <v>0</v>
      </c>
      <c r="BG787" s="207">
        <f>IF(N787="zákl. přenesená",J787,0)</f>
        <v>0</v>
      </c>
      <c r="BH787" s="207">
        <f>IF(N787="sníž. přenesená",J787,0)</f>
        <v>0</v>
      </c>
      <c r="BI787" s="207">
        <f>IF(N787="nulová",J787,0)</f>
        <v>0</v>
      </c>
      <c r="BJ787" s="15" t="s">
        <v>80</v>
      </c>
      <c r="BK787" s="207">
        <f>ROUND(I787*H787,2)</f>
        <v>0</v>
      </c>
      <c r="BL787" s="15" t="s">
        <v>217</v>
      </c>
      <c r="BM787" s="206" t="s">
        <v>2732</v>
      </c>
    </row>
    <row r="788" s="2" customFormat="1" ht="14.4" customHeight="1">
      <c r="A788" s="36"/>
      <c r="B788" s="37"/>
      <c r="C788" s="195" t="s">
        <v>2733</v>
      </c>
      <c r="D788" s="195" t="s">
        <v>152</v>
      </c>
      <c r="E788" s="196" t="s">
        <v>2734</v>
      </c>
      <c r="F788" s="197" t="s">
        <v>2735</v>
      </c>
      <c r="G788" s="198" t="s">
        <v>155</v>
      </c>
      <c r="H788" s="199">
        <v>797.5</v>
      </c>
      <c r="I788" s="200"/>
      <c r="J788" s="201">
        <f>ROUND(I788*H788,2)</f>
        <v>0</v>
      </c>
      <c r="K788" s="197" t="s">
        <v>156</v>
      </c>
      <c r="L788" s="42"/>
      <c r="M788" s="202" t="s">
        <v>19</v>
      </c>
      <c r="N788" s="203" t="s">
        <v>46</v>
      </c>
      <c r="O788" s="82"/>
      <c r="P788" s="204">
        <f>O788*H788</f>
        <v>0</v>
      </c>
      <c r="Q788" s="204">
        <v>0.0044999999999999997</v>
      </c>
      <c r="R788" s="204">
        <f>Q788*H788</f>
        <v>3.5887499999999997</v>
      </c>
      <c r="S788" s="204">
        <v>0</v>
      </c>
      <c r="T788" s="205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206" t="s">
        <v>217</v>
      </c>
      <c r="AT788" s="206" t="s">
        <v>152</v>
      </c>
      <c r="AU788" s="206" t="s">
        <v>158</v>
      </c>
      <c r="AY788" s="15" t="s">
        <v>150</v>
      </c>
      <c r="BE788" s="207">
        <f>IF(N788="základní",J788,0)</f>
        <v>0</v>
      </c>
      <c r="BF788" s="207">
        <f>IF(N788="snížená",J788,0)</f>
        <v>0</v>
      </c>
      <c r="BG788" s="207">
        <f>IF(N788="zákl. přenesená",J788,0)</f>
        <v>0</v>
      </c>
      <c r="BH788" s="207">
        <f>IF(N788="sníž. přenesená",J788,0)</f>
        <v>0</v>
      </c>
      <c r="BI788" s="207">
        <f>IF(N788="nulová",J788,0)</f>
        <v>0</v>
      </c>
      <c r="BJ788" s="15" t="s">
        <v>80</v>
      </c>
      <c r="BK788" s="207">
        <f>ROUND(I788*H788,2)</f>
        <v>0</v>
      </c>
      <c r="BL788" s="15" t="s">
        <v>217</v>
      </c>
      <c r="BM788" s="206" t="s">
        <v>2736</v>
      </c>
    </row>
    <row r="789" s="2" customFormat="1" ht="14.4" customHeight="1">
      <c r="A789" s="36"/>
      <c r="B789" s="37"/>
      <c r="C789" s="195" t="s">
        <v>2737</v>
      </c>
      <c r="D789" s="195" t="s">
        <v>152</v>
      </c>
      <c r="E789" s="196" t="s">
        <v>2738</v>
      </c>
      <c r="F789" s="197" t="s">
        <v>2739</v>
      </c>
      <c r="G789" s="198" t="s">
        <v>155</v>
      </c>
      <c r="H789" s="199">
        <v>1329.4000000000001</v>
      </c>
      <c r="I789" s="200"/>
      <c r="J789" s="201">
        <f>ROUND(I789*H789,2)</f>
        <v>0</v>
      </c>
      <c r="K789" s="197" t="s">
        <v>156</v>
      </c>
      <c r="L789" s="42"/>
      <c r="M789" s="202" t="s">
        <v>19</v>
      </c>
      <c r="N789" s="203" t="s">
        <v>46</v>
      </c>
      <c r="O789" s="82"/>
      <c r="P789" s="204">
        <f>O789*H789</f>
        <v>0</v>
      </c>
      <c r="Q789" s="204">
        <v>0</v>
      </c>
      <c r="R789" s="204">
        <f>Q789*H789</f>
        <v>0</v>
      </c>
      <c r="S789" s="204">
        <v>0</v>
      </c>
      <c r="T789" s="205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206" t="s">
        <v>217</v>
      </c>
      <c r="AT789" s="206" t="s">
        <v>152</v>
      </c>
      <c r="AU789" s="206" t="s">
        <v>158</v>
      </c>
      <c r="AY789" s="15" t="s">
        <v>150</v>
      </c>
      <c r="BE789" s="207">
        <f>IF(N789="základní",J789,0)</f>
        <v>0</v>
      </c>
      <c r="BF789" s="207">
        <f>IF(N789="snížená",J789,0)</f>
        <v>0</v>
      </c>
      <c r="BG789" s="207">
        <f>IF(N789="zákl. přenesená",J789,0)</f>
        <v>0</v>
      </c>
      <c r="BH789" s="207">
        <f>IF(N789="sníž. přenesená",J789,0)</f>
        <v>0</v>
      </c>
      <c r="BI789" s="207">
        <f>IF(N789="nulová",J789,0)</f>
        <v>0</v>
      </c>
      <c r="BJ789" s="15" t="s">
        <v>80</v>
      </c>
      <c r="BK789" s="207">
        <f>ROUND(I789*H789,2)</f>
        <v>0</v>
      </c>
      <c r="BL789" s="15" t="s">
        <v>217</v>
      </c>
      <c r="BM789" s="206" t="s">
        <v>2740</v>
      </c>
    </row>
    <row r="790" s="2" customFormat="1" ht="14.4" customHeight="1">
      <c r="A790" s="36"/>
      <c r="B790" s="37"/>
      <c r="C790" s="195" t="s">
        <v>2741</v>
      </c>
      <c r="D790" s="195" t="s">
        <v>152</v>
      </c>
      <c r="E790" s="196" t="s">
        <v>2742</v>
      </c>
      <c r="F790" s="197" t="s">
        <v>2743</v>
      </c>
      <c r="G790" s="198" t="s">
        <v>155</v>
      </c>
      <c r="H790" s="199">
        <v>206</v>
      </c>
      <c r="I790" s="200"/>
      <c r="J790" s="201">
        <f>ROUND(I790*H790,2)</f>
        <v>0</v>
      </c>
      <c r="K790" s="197" t="s">
        <v>156</v>
      </c>
      <c r="L790" s="42"/>
      <c r="M790" s="202" t="s">
        <v>19</v>
      </c>
      <c r="N790" s="203" t="s">
        <v>46</v>
      </c>
      <c r="O790" s="82"/>
      <c r="P790" s="204">
        <f>O790*H790</f>
        <v>0</v>
      </c>
      <c r="Q790" s="204">
        <v>0.00021000000000000001</v>
      </c>
      <c r="R790" s="204">
        <f>Q790*H790</f>
        <v>0.04326</v>
      </c>
      <c r="S790" s="204">
        <v>0</v>
      </c>
      <c r="T790" s="205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206" t="s">
        <v>217</v>
      </c>
      <c r="AT790" s="206" t="s">
        <v>152</v>
      </c>
      <c r="AU790" s="206" t="s">
        <v>158</v>
      </c>
      <c r="AY790" s="15" t="s">
        <v>150</v>
      </c>
      <c r="BE790" s="207">
        <f>IF(N790="základní",J790,0)</f>
        <v>0</v>
      </c>
      <c r="BF790" s="207">
        <f>IF(N790="snížená",J790,0)</f>
        <v>0</v>
      </c>
      <c r="BG790" s="207">
        <f>IF(N790="zákl. přenesená",J790,0)</f>
        <v>0</v>
      </c>
      <c r="BH790" s="207">
        <f>IF(N790="sníž. přenesená",J790,0)</f>
        <v>0</v>
      </c>
      <c r="BI790" s="207">
        <f>IF(N790="nulová",J790,0)</f>
        <v>0</v>
      </c>
      <c r="BJ790" s="15" t="s">
        <v>80</v>
      </c>
      <c r="BK790" s="207">
        <f>ROUND(I790*H790,2)</f>
        <v>0</v>
      </c>
      <c r="BL790" s="15" t="s">
        <v>217</v>
      </c>
      <c r="BM790" s="206" t="s">
        <v>2744</v>
      </c>
    </row>
    <row r="791" s="2" customFormat="1" ht="14.4" customHeight="1">
      <c r="A791" s="36"/>
      <c r="B791" s="37"/>
      <c r="C791" s="195" t="s">
        <v>2745</v>
      </c>
      <c r="D791" s="195" t="s">
        <v>152</v>
      </c>
      <c r="E791" s="196" t="s">
        <v>2746</v>
      </c>
      <c r="F791" s="197" t="s">
        <v>2747</v>
      </c>
      <c r="G791" s="198" t="s">
        <v>155</v>
      </c>
      <c r="H791" s="199">
        <v>1101</v>
      </c>
      <c r="I791" s="200"/>
      <c r="J791" s="201">
        <f>ROUND(I791*H791,2)</f>
        <v>0</v>
      </c>
      <c r="K791" s="197" t="s">
        <v>156</v>
      </c>
      <c r="L791" s="42"/>
      <c r="M791" s="202" t="s">
        <v>19</v>
      </c>
      <c r="N791" s="203" t="s">
        <v>46</v>
      </c>
      <c r="O791" s="82"/>
      <c r="P791" s="204">
        <f>O791*H791</f>
        <v>0</v>
      </c>
      <c r="Q791" s="204">
        <v>0.00020000000000000001</v>
      </c>
      <c r="R791" s="204">
        <f>Q791*H791</f>
        <v>0.22020000000000001</v>
      </c>
      <c r="S791" s="204">
        <v>0</v>
      </c>
      <c r="T791" s="20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206" t="s">
        <v>217</v>
      </c>
      <c r="AT791" s="206" t="s">
        <v>152</v>
      </c>
      <c r="AU791" s="206" t="s">
        <v>158</v>
      </c>
      <c r="AY791" s="15" t="s">
        <v>150</v>
      </c>
      <c r="BE791" s="207">
        <f>IF(N791="základní",J791,0)</f>
        <v>0</v>
      </c>
      <c r="BF791" s="207">
        <f>IF(N791="snížená",J791,0)</f>
        <v>0</v>
      </c>
      <c r="BG791" s="207">
        <f>IF(N791="zákl. přenesená",J791,0)</f>
        <v>0</v>
      </c>
      <c r="BH791" s="207">
        <f>IF(N791="sníž. přenesená",J791,0)</f>
        <v>0</v>
      </c>
      <c r="BI791" s="207">
        <f>IF(N791="nulová",J791,0)</f>
        <v>0</v>
      </c>
      <c r="BJ791" s="15" t="s">
        <v>80</v>
      </c>
      <c r="BK791" s="207">
        <f>ROUND(I791*H791,2)</f>
        <v>0</v>
      </c>
      <c r="BL791" s="15" t="s">
        <v>217</v>
      </c>
      <c r="BM791" s="206" t="s">
        <v>2748</v>
      </c>
    </row>
    <row r="792" s="2" customFormat="1" ht="24.15" customHeight="1">
      <c r="A792" s="36"/>
      <c r="B792" s="37"/>
      <c r="C792" s="195" t="s">
        <v>2749</v>
      </c>
      <c r="D792" s="195" t="s">
        <v>152</v>
      </c>
      <c r="E792" s="196" t="s">
        <v>2750</v>
      </c>
      <c r="F792" s="197" t="s">
        <v>2751</v>
      </c>
      <c r="G792" s="198" t="s">
        <v>155</v>
      </c>
      <c r="H792" s="199">
        <v>1101</v>
      </c>
      <c r="I792" s="200"/>
      <c r="J792" s="201">
        <f>ROUND(I792*H792,2)</f>
        <v>0</v>
      </c>
      <c r="K792" s="197" t="s">
        <v>156</v>
      </c>
      <c r="L792" s="42"/>
      <c r="M792" s="202" t="s">
        <v>19</v>
      </c>
      <c r="N792" s="203" t="s">
        <v>46</v>
      </c>
      <c r="O792" s="82"/>
      <c r="P792" s="204">
        <f>O792*H792</f>
        <v>0</v>
      </c>
      <c r="Q792" s="204">
        <v>0.00025999999999999998</v>
      </c>
      <c r="R792" s="204">
        <f>Q792*H792</f>
        <v>0.28625999999999996</v>
      </c>
      <c r="S792" s="204">
        <v>0</v>
      </c>
      <c r="T792" s="205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6" t="s">
        <v>217</v>
      </c>
      <c r="AT792" s="206" t="s">
        <v>152</v>
      </c>
      <c r="AU792" s="206" t="s">
        <v>158</v>
      </c>
      <c r="AY792" s="15" t="s">
        <v>150</v>
      </c>
      <c r="BE792" s="207">
        <f>IF(N792="základní",J792,0)</f>
        <v>0</v>
      </c>
      <c r="BF792" s="207">
        <f>IF(N792="snížená",J792,0)</f>
        <v>0</v>
      </c>
      <c r="BG792" s="207">
        <f>IF(N792="zákl. přenesená",J792,0)</f>
        <v>0</v>
      </c>
      <c r="BH792" s="207">
        <f>IF(N792="sníž. přenesená",J792,0)</f>
        <v>0</v>
      </c>
      <c r="BI792" s="207">
        <f>IF(N792="nulová",J792,0)</f>
        <v>0</v>
      </c>
      <c r="BJ792" s="15" t="s">
        <v>80</v>
      </c>
      <c r="BK792" s="207">
        <f>ROUND(I792*H792,2)</f>
        <v>0</v>
      </c>
      <c r="BL792" s="15" t="s">
        <v>217</v>
      </c>
      <c r="BM792" s="206" t="s">
        <v>2752</v>
      </c>
    </row>
    <row r="793" s="2" customFormat="1" ht="24.15" customHeight="1">
      <c r="A793" s="36"/>
      <c r="B793" s="37"/>
      <c r="C793" s="195" t="s">
        <v>2753</v>
      </c>
      <c r="D793" s="195" t="s">
        <v>152</v>
      </c>
      <c r="E793" s="196" t="s">
        <v>2754</v>
      </c>
      <c r="F793" s="197" t="s">
        <v>2755</v>
      </c>
      <c r="G793" s="198" t="s">
        <v>155</v>
      </c>
      <c r="H793" s="199">
        <v>869</v>
      </c>
      <c r="I793" s="200"/>
      <c r="J793" s="201">
        <f>ROUND(I793*H793,2)</f>
        <v>0</v>
      </c>
      <c r="K793" s="197" t="s">
        <v>156</v>
      </c>
      <c r="L793" s="42"/>
      <c r="M793" s="202" t="s">
        <v>19</v>
      </c>
      <c r="N793" s="203" t="s">
        <v>46</v>
      </c>
      <c r="O793" s="82"/>
      <c r="P793" s="204">
        <f>O793*H793</f>
        <v>0</v>
      </c>
      <c r="Q793" s="204">
        <v>3.0000000000000001E-05</v>
      </c>
      <c r="R793" s="204">
        <f>Q793*H793</f>
        <v>0.026069999999999999</v>
      </c>
      <c r="S793" s="204">
        <v>0</v>
      </c>
      <c r="T793" s="205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206" t="s">
        <v>217</v>
      </c>
      <c r="AT793" s="206" t="s">
        <v>152</v>
      </c>
      <c r="AU793" s="206" t="s">
        <v>158</v>
      </c>
      <c r="AY793" s="15" t="s">
        <v>150</v>
      </c>
      <c r="BE793" s="207">
        <f>IF(N793="základní",J793,0)</f>
        <v>0</v>
      </c>
      <c r="BF793" s="207">
        <f>IF(N793="snížená",J793,0)</f>
        <v>0</v>
      </c>
      <c r="BG793" s="207">
        <f>IF(N793="zákl. přenesená",J793,0)</f>
        <v>0</v>
      </c>
      <c r="BH793" s="207">
        <f>IF(N793="sníž. přenesená",J793,0)</f>
        <v>0</v>
      </c>
      <c r="BI793" s="207">
        <f>IF(N793="nulová",J793,0)</f>
        <v>0</v>
      </c>
      <c r="BJ793" s="15" t="s">
        <v>80</v>
      </c>
      <c r="BK793" s="207">
        <f>ROUND(I793*H793,2)</f>
        <v>0</v>
      </c>
      <c r="BL793" s="15" t="s">
        <v>217</v>
      </c>
      <c r="BM793" s="206" t="s">
        <v>2756</v>
      </c>
    </row>
    <row r="794" s="12" customFormat="1" ht="22.8" customHeight="1">
      <c r="A794" s="12"/>
      <c r="B794" s="179"/>
      <c r="C794" s="180"/>
      <c r="D794" s="181" t="s">
        <v>74</v>
      </c>
      <c r="E794" s="193" t="s">
        <v>2757</v>
      </c>
      <c r="F794" s="193" t="s">
        <v>2758</v>
      </c>
      <c r="G794" s="180"/>
      <c r="H794" s="180"/>
      <c r="I794" s="183"/>
      <c r="J794" s="194">
        <f>BK794</f>
        <v>0</v>
      </c>
      <c r="K794" s="180"/>
      <c r="L794" s="185"/>
      <c r="M794" s="186"/>
      <c r="N794" s="187"/>
      <c r="O794" s="187"/>
      <c r="P794" s="188">
        <f>SUM(P795:P798)</f>
        <v>0</v>
      </c>
      <c r="Q794" s="187"/>
      <c r="R794" s="188">
        <f>SUM(R795:R798)</f>
        <v>0.0013500000000000001</v>
      </c>
      <c r="S794" s="187"/>
      <c r="T794" s="189">
        <f>SUM(T795:T798)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190" t="s">
        <v>158</v>
      </c>
      <c r="AT794" s="191" t="s">
        <v>74</v>
      </c>
      <c r="AU794" s="191" t="s">
        <v>80</v>
      </c>
      <c r="AY794" s="190" t="s">
        <v>150</v>
      </c>
      <c r="BK794" s="192">
        <f>SUM(BK795:BK798)</f>
        <v>0</v>
      </c>
    </row>
    <row r="795" s="2" customFormat="1" ht="14.4" customHeight="1">
      <c r="A795" s="36"/>
      <c r="B795" s="37"/>
      <c r="C795" s="195" t="s">
        <v>2759</v>
      </c>
      <c r="D795" s="195" t="s">
        <v>152</v>
      </c>
      <c r="E795" s="196" t="s">
        <v>2760</v>
      </c>
      <c r="F795" s="197" t="s">
        <v>2761</v>
      </c>
      <c r="G795" s="198" t="s">
        <v>155</v>
      </c>
      <c r="H795" s="199">
        <v>5.7599999999999998</v>
      </c>
      <c r="I795" s="200"/>
      <c r="J795" s="201">
        <f>ROUND(I795*H795,2)</f>
        <v>0</v>
      </c>
      <c r="K795" s="197" t="s">
        <v>156</v>
      </c>
      <c r="L795" s="42"/>
      <c r="M795" s="202" t="s">
        <v>19</v>
      </c>
      <c r="N795" s="203" t="s">
        <v>46</v>
      </c>
      <c r="O795" s="82"/>
      <c r="P795" s="204">
        <f>O795*H795</f>
        <v>0</v>
      </c>
      <c r="Q795" s="204">
        <v>0</v>
      </c>
      <c r="R795" s="204">
        <f>Q795*H795</f>
        <v>0</v>
      </c>
      <c r="S795" s="204">
        <v>0</v>
      </c>
      <c r="T795" s="205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206" t="s">
        <v>217</v>
      </c>
      <c r="AT795" s="206" t="s">
        <v>152</v>
      </c>
      <c r="AU795" s="206" t="s">
        <v>158</v>
      </c>
      <c r="AY795" s="15" t="s">
        <v>150</v>
      </c>
      <c r="BE795" s="207">
        <f>IF(N795="základní",J795,0)</f>
        <v>0</v>
      </c>
      <c r="BF795" s="207">
        <f>IF(N795="snížená",J795,0)</f>
        <v>0</v>
      </c>
      <c r="BG795" s="207">
        <f>IF(N795="zákl. přenesená",J795,0)</f>
        <v>0</v>
      </c>
      <c r="BH795" s="207">
        <f>IF(N795="sníž. přenesená",J795,0)</f>
        <v>0</v>
      </c>
      <c r="BI795" s="207">
        <f>IF(N795="nulová",J795,0)</f>
        <v>0</v>
      </c>
      <c r="BJ795" s="15" t="s">
        <v>80</v>
      </c>
      <c r="BK795" s="207">
        <f>ROUND(I795*H795,2)</f>
        <v>0</v>
      </c>
      <c r="BL795" s="15" t="s">
        <v>217</v>
      </c>
      <c r="BM795" s="206" t="s">
        <v>2762</v>
      </c>
    </row>
    <row r="796" s="2" customFormat="1" ht="14.4" customHeight="1">
      <c r="A796" s="36"/>
      <c r="B796" s="37"/>
      <c r="C796" s="208" t="s">
        <v>2763</v>
      </c>
      <c r="D796" s="208" t="s">
        <v>324</v>
      </c>
      <c r="E796" s="209" t="s">
        <v>2764</v>
      </c>
      <c r="F796" s="210" t="s">
        <v>2765</v>
      </c>
      <c r="G796" s="211" t="s">
        <v>166</v>
      </c>
      <c r="H796" s="212">
        <v>1</v>
      </c>
      <c r="I796" s="213"/>
      <c r="J796" s="214">
        <f>ROUND(I796*H796,2)</f>
        <v>0</v>
      </c>
      <c r="K796" s="210" t="s">
        <v>156</v>
      </c>
      <c r="L796" s="215"/>
      <c r="M796" s="216" t="s">
        <v>19</v>
      </c>
      <c r="N796" s="217" t="s">
        <v>46</v>
      </c>
      <c r="O796" s="82"/>
      <c r="P796" s="204">
        <f>O796*H796</f>
        <v>0</v>
      </c>
      <c r="Q796" s="204">
        <v>0.0013500000000000001</v>
      </c>
      <c r="R796" s="204">
        <f>Q796*H796</f>
        <v>0.0013500000000000001</v>
      </c>
      <c r="S796" s="204">
        <v>0</v>
      </c>
      <c r="T796" s="20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206" t="s">
        <v>282</v>
      </c>
      <c r="AT796" s="206" t="s">
        <v>324</v>
      </c>
      <c r="AU796" s="206" t="s">
        <v>158</v>
      </c>
      <c r="AY796" s="15" t="s">
        <v>150</v>
      </c>
      <c r="BE796" s="207">
        <f>IF(N796="základní",J796,0)</f>
        <v>0</v>
      </c>
      <c r="BF796" s="207">
        <f>IF(N796="snížená",J796,0)</f>
        <v>0</v>
      </c>
      <c r="BG796" s="207">
        <f>IF(N796="zákl. přenesená",J796,0)</f>
        <v>0</v>
      </c>
      <c r="BH796" s="207">
        <f>IF(N796="sníž. přenesená",J796,0)</f>
        <v>0</v>
      </c>
      <c r="BI796" s="207">
        <f>IF(N796="nulová",J796,0)</f>
        <v>0</v>
      </c>
      <c r="BJ796" s="15" t="s">
        <v>80</v>
      </c>
      <c r="BK796" s="207">
        <f>ROUND(I796*H796,2)</f>
        <v>0</v>
      </c>
      <c r="BL796" s="15" t="s">
        <v>217</v>
      </c>
      <c r="BM796" s="206" t="s">
        <v>2766</v>
      </c>
    </row>
    <row r="797" s="2" customFormat="1" ht="24.15" customHeight="1">
      <c r="A797" s="36"/>
      <c r="B797" s="37"/>
      <c r="C797" s="195" t="s">
        <v>2767</v>
      </c>
      <c r="D797" s="195" t="s">
        <v>152</v>
      </c>
      <c r="E797" s="196" t="s">
        <v>2768</v>
      </c>
      <c r="F797" s="197" t="s">
        <v>2769</v>
      </c>
      <c r="G797" s="198" t="s">
        <v>232</v>
      </c>
      <c r="H797" s="199">
        <v>0.001</v>
      </c>
      <c r="I797" s="200"/>
      <c r="J797" s="201">
        <f>ROUND(I797*H797,2)</f>
        <v>0</v>
      </c>
      <c r="K797" s="197" t="s">
        <v>156</v>
      </c>
      <c r="L797" s="42"/>
      <c r="M797" s="202" t="s">
        <v>19</v>
      </c>
      <c r="N797" s="203" t="s">
        <v>46</v>
      </c>
      <c r="O797" s="82"/>
      <c r="P797" s="204">
        <f>O797*H797</f>
        <v>0</v>
      </c>
      <c r="Q797" s="204">
        <v>0</v>
      </c>
      <c r="R797" s="204">
        <f>Q797*H797</f>
        <v>0</v>
      </c>
      <c r="S797" s="204">
        <v>0</v>
      </c>
      <c r="T797" s="205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206" t="s">
        <v>217</v>
      </c>
      <c r="AT797" s="206" t="s">
        <v>152</v>
      </c>
      <c r="AU797" s="206" t="s">
        <v>158</v>
      </c>
      <c r="AY797" s="15" t="s">
        <v>150</v>
      </c>
      <c r="BE797" s="207">
        <f>IF(N797="základní",J797,0)</f>
        <v>0</v>
      </c>
      <c r="BF797" s="207">
        <f>IF(N797="snížená",J797,0)</f>
        <v>0</v>
      </c>
      <c r="BG797" s="207">
        <f>IF(N797="zákl. přenesená",J797,0)</f>
        <v>0</v>
      </c>
      <c r="BH797" s="207">
        <f>IF(N797="sníž. přenesená",J797,0)</f>
        <v>0</v>
      </c>
      <c r="BI797" s="207">
        <f>IF(N797="nulová",J797,0)</f>
        <v>0</v>
      </c>
      <c r="BJ797" s="15" t="s">
        <v>80</v>
      </c>
      <c r="BK797" s="207">
        <f>ROUND(I797*H797,2)</f>
        <v>0</v>
      </c>
      <c r="BL797" s="15" t="s">
        <v>217</v>
      </c>
      <c r="BM797" s="206" t="s">
        <v>2770</v>
      </c>
    </row>
    <row r="798" s="2" customFormat="1" ht="24.15" customHeight="1">
      <c r="A798" s="36"/>
      <c r="B798" s="37"/>
      <c r="C798" s="195" t="s">
        <v>2771</v>
      </c>
      <c r="D798" s="195" t="s">
        <v>152</v>
      </c>
      <c r="E798" s="196" t="s">
        <v>2772</v>
      </c>
      <c r="F798" s="197" t="s">
        <v>2773</v>
      </c>
      <c r="G798" s="198" t="s">
        <v>232</v>
      </c>
      <c r="H798" s="199">
        <v>0.001</v>
      </c>
      <c r="I798" s="200"/>
      <c r="J798" s="201">
        <f>ROUND(I798*H798,2)</f>
        <v>0</v>
      </c>
      <c r="K798" s="197" t="s">
        <v>156</v>
      </c>
      <c r="L798" s="42"/>
      <c r="M798" s="202" t="s">
        <v>19</v>
      </c>
      <c r="N798" s="203" t="s">
        <v>46</v>
      </c>
      <c r="O798" s="82"/>
      <c r="P798" s="204">
        <f>O798*H798</f>
        <v>0</v>
      </c>
      <c r="Q798" s="204">
        <v>0</v>
      </c>
      <c r="R798" s="204">
        <f>Q798*H798</f>
        <v>0</v>
      </c>
      <c r="S798" s="204">
        <v>0</v>
      </c>
      <c r="T798" s="20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206" t="s">
        <v>217</v>
      </c>
      <c r="AT798" s="206" t="s">
        <v>152</v>
      </c>
      <c r="AU798" s="206" t="s">
        <v>158</v>
      </c>
      <c r="AY798" s="15" t="s">
        <v>150</v>
      </c>
      <c r="BE798" s="207">
        <f>IF(N798="základní",J798,0)</f>
        <v>0</v>
      </c>
      <c r="BF798" s="207">
        <f>IF(N798="snížená",J798,0)</f>
        <v>0</v>
      </c>
      <c r="BG798" s="207">
        <f>IF(N798="zákl. přenesená",J798,0)</f>
        <v>0</v>
      </c>
      <c r="BH798" s="207">
        <f>IF(N798="sníž. přenesená",J798,0)</f>
        <v>0</v>
      </c>
      <c r="BI798" s="207">
        <f>IF(N798="nulová",J798,0)</f>
        <v>0</v>
      </c>
      <c r="BJ798" s="15" t="s">
        <v>80</v>
      </c>
      <c r="BK798" s="207">
        <f>ROUND(I798*H798,2)</f>
        <v>0</v>
      </c>
      <c r="BL798" s="15" t="s">
        <v>217</v>
      </c>
      <c r="BM798" s="206" t="s">
        <v>2774</v>
      </c>
    </row>
    <row r="799" s="12" customFormat="1" ht="22.8" customHeight="1">
      <c r="A799" s="12"/>
      <c r="B799" s="179"/>
      <c r="C799" s="180"/>
      <c r="D799" s="181" t="s">
        <v>74</v>
      </c>
      <c r="E799" s="193" t="s">
        <v>2775</v>
      </c>
      <c r="F799" s="193" t="s">
        <v>2776</v>
      </c>
      <c r="G799" s="180"/>
      <c r="H799" s="180"/>
      <c r="I799" s="183"/>
      <c r="J799" s="194">
        <f>BK799</f>
        <v>0</v>
      </c>
      <c r="K799" s="180"/>
      <c r="L799" s="185"/>
      <c r="M799" s="186"/>
      <c r="N799" s="187"/>
      <c r="O799" s="187"/>
      <c r="P799" s="188">
        <f>SUM(P800:P802)</f>
        <v>0</v>
      </c>
      <c r="Q799" s="187"/>
      <c r="R799" s="188">
        <f>SUM(R800:R802)</f>
        <v>0.14823999999999998</v>
      </c>
      <c r="S799" s="187"/>
      <c r="T799" s="189">
        <f>SUM(T800:T802)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90" t="s">
        <v>158</v>
      </c>
      <c r="AT799" s="191" t="s">
        <v>74</v>
      </c>
      <c r="AU799" s="191" t="s">
        <v>80</v>
      </c>
      <c r="AY799" s="190" t="s">
        <v>150</v>
      </c>
      <c r="BK799" s="192">
        <f>SUM(BK800:BK802)</f>
        <v>0</v>
      </c>
    </row>
    <row r="800" s="2" customFormat="1" ht="24.15" customHeight="1">
      <c r="A800" s="36"/>
      <c r="B800" s="37"/>
      <c r="C800" s="195" t="s">
        <v>2777</v>
      </c>
      <c r="D800" s="195" t="s">
        <v>152</v>
      </c>
      <c r="E800" s="196" t="s">
        <v>2778</v>
      </c>
      <c r="F800" s="197" t="s">
        <v>2779</v>
      </c>
      <c r="G800" s="198" t="s">
        <v>155</v>
      </c>
      <c r="H800" s="199">
        <v>6.7999999999999998</v>
      </c>
      <c r="I800" s="200"/>
      <c r="J800" s="201">
        <f>ROUND(I800*H800,2)</f>
        <v>0</v>
      </c>
      <c r="K800" s="197" t="s">
        <v>156</v>
      </c>
      <c r="L800" s="42"/>
      <c r="M800" s="202" t="s">
        <v>19</v>
      </c>
      <c r="N800" s="203" t="s">
        <v>46</v>
      </c>
      <c r="O800" s="82"/>
      <c r="P800" s="204">
        <f>O800*H800</f>
        <v>0</v>
      </c>
      <c r="Q800" s="204">
        <v>0.0218</v>
      </c>
      <c r="R800" s="204">
        <f>Q800*H800</f>
        <v>0.14823999999999998</v>
      </c>
      <c r="S800" s="204">
        <v>0</v>
      </c>
      <c r="T800" s="20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206" t="s">
        <v>217</v>
      </c>
      <c r="AT800" s="206" t="s">
        <v>152</v>
      </c>
      <c r="AU800" s="206" t="s">
        <v>158</v>
      </c>
      <c r="AY800" s="15" t="s">
        <v>150</v>
      </c>
      <c r="BE800" s="207">
        <f>IF(N800="základní",J800,0)</f>
        <v>0</v>
      </c>
      <c r="BF800" s="207">
        <f>IF(N800="snížená",J800,0)</f>
        <v>0</v>
      </c>
      <c r="BG800" s="207">
        <f>IF(N800="zákl. přenesená",J800,0)</f>
        <v>0</v>
      </c>
      <c r="BH800" s="207">
        <f>IF(N800="sníž. přenesená",J800,0)</f>
        <v>0</v>
      </c>
      <c r="BI800" s="207">
        <f>IF(N800="nulová",J800,0)</f>
        <v>0</v>
      </c>
      <c r="BJ800" s="15" t="s">
        <v>80</v>
      </c>
      <c r="BK800" s="207">
        <f>ROUND(I800*H800,2)</f>
        <v>0</v>
      </c>
      <c r="BL800" s="15" t="s">
        <v>217</v>
      </c>
      <c r="BM800" s="206" t="s">
        <v>2780</v>
      </c>
    </row>
    <row r="801" s="2" customFormat="1" ht="24.15" customHeight="1">
      <c r="A801" s="36"/>
      <c r="B801" s="37"/>
      <c r="C801" s="195" t="s">
        <v>2781</v>
      </c>
      <c r="D801" s="195" t="s">
        <v>152</v>
      </c>
      <c r="E801" s="196" t="s">
        <v>2782</v>
      </c>
      <c r="F801" s="197" t="s">
        <v>2783</v>
      </c>
      <c r="G801" s="198" t="s">
        <v>232</v>
      </c>
      <c r="H801" s="199">
        <v>0.14799999999999999</v>
      </c>
      <c r="I801" s="200"/>
      <c r="J801" s="201">
        <f>ROUND(I801*H801,2)</f>
        <v>0</v>
      </c>
      <c r="K801" s="197" t="s">
        <v>156</v>
      </c>
      <c r="L801" s="42"/>
      <c r="M801" s="202" t="s">
        <v>19</v>
      </c>
      <c r="N801" s="203" t="s">
        <v>46</v>
      </c>
      <c r="O801" s="82"/>
      <c r="P801" s="204">
        <f>O801*H801</f>
        <v>0</v>
      </c>
      <c r="Q801" s="204">
        <v>0</v>
      </c>
      <c r="R801" s="204">
        <f>Q801*H801</f>
        <v>0</v>
      </c>
      <c r="S801" s="204">
        <v>0</v>
      </c>
      <c r="T801" s="205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206" t="s">
        <v>217</v>
      </c>
      <c r="AT801" s="206" t="s">
        <v>152</v>
      </c>
      <c r="AU801" s="206" t="s">
        <v>158</v>
      </c>
      <c r="AY801" s="15" t="s">
        <v>150</v>
      </c>
      <c r="BE801" s="207">
        <f>IF(N801="základní",J801,0)</f>
        <v>0</v>
      </c>
      <c r="BF801" s="207">
        <f>IF(N801="snížená",J801,0)</f>
        <v>0</v>
      </c>
      <c r="BG801" s="207">
        <f>IF(N801="zákl. přenesená",J801,0)</f>
        <v>0</v>
      </c>
      <c r="BH801" s="207">
        <f>IF(N801="sníž. přenesená",J801,0)</f>
        <v>0</v>
      </c>
      <c r="BI801" s="207">
        <f>IF(N801="nulová",J801,0)</f>
        <v>0</v>
      </c>
      <c r="BJ801" s="15" t="s">
        <v>80</v>
      </c>
      <c r="BK801" s="207">
        <f>ROUND(I801*H801,2)</f>
        <v>0</v>
      </c>
      <c r="BL801" s="15" t="s">
        <v>217</v>
      </c>
      <c r="BM801" s="206" t="s">
        <v>2784</v>
      </c>
    </row>
    <row r="802" s="2" customFormat="1" ht="24.15" customHeight="1">
      <c r="A802" s="36"/>
      <c r="B802" s="37"/>
      <c r="C802" s="195" t="s">
        <v>2785</v>
      </c>
      <c r="D802" s="195" t="s">
        <v>152</v>
      </c>
      <c r="E802" s="196" t="s">
        <v>2786</v>
      </c>
      <c r="F802" s="197" t="s">
        <v>2787</v>
      </c>
      <c r="G802" s="198" t="s">
        <v>232</v>
      </c>
      <c r="H802" s="199">
        <v>0.14799999999999999</v>
      </c>
      <c r="I802" s="200"/>
      <c r="J802" s="201">
        <f>ROUND(I802*H802,2)</f>
        <v>0</v>
      </c>
      <c r="K802" s="197" t="s">
        <v>156</v>
      </c>
      <c r="L802" s="42"/>
      <c r="M802" s="202" t="s">
        <v>19</v>
      </c>
      <c r="N802" s="203" t="s">
        <v>46</v>
      </c>
      <c r="O802" s="82"/>
      <c r="P802" s="204">
        <f>O802*H802</f>
        <v>0</v>
      </c>
      <c r="Q802" s="204">
        <v>0</v>
      </c>
      <c r="R802" s="204">
        <f>Q802*H802</f>
        <v>0</v>
      </c>
      <c r="S802" s="204">
        <v>0</v>
      </c>
      <c r="T802" s="20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206" t="s">
        <v>217</v>
      </c>
      <c r="AT802" s="206" t="s">
        <v>152</v>
      </c>
      <c r="AU802" s="206" t="s">
        <v>158</v>
      </c>
      <c r="AY802" s="15" t="s">
        <v>150</v>
      </c>
      <c r="BE802" s="207">
        <f>IF(N802="základní",J802,0)</f>
        <v>0</v>
      </c>
      <c r="BF802" s="207">
        <f>IF(N802="snížená",J802,0)</f>
        <v>0</v>
      </c>
      <c r="BG802" s="207">
        <f>IF(N802="zákl. přenesená",J802,0)</f>
        <v>0</v>
      </c>
      <c r="BH802" s="207">
        <f>IF(N802="sníž. přenesená",J802,0)</f>
        <v>0</v>
      </c>
      <c r="BI802" s="207">
        <f>IF(N802="nulová",J802,0)</f>
        <v>0</v>
      </c>
      <c r="BJ802" s="15" t="s">
        <v>80</v>
      </c>
      <c r="BK802" s="207">
        <f>ROUND(I802*H802,2)</f>
        <v>0</v>
      </c>
      <c r="BL802" s="15" t="s">
        <v>217</v>
      </c>
      <c r="BM802" s="206" t="s">
        <v>2788</v>
      </c>
    </row>
    <row r="803" s="12" customFormat="1" ht="22.8" customHeight="1">
      <c r="A803" s="12"/>
      <c r="B803" s="179"/>
      <c r="C803" s="180"/>
      <c r="D803" s="181" t="s">
        <v>74</v>
      </c>
      <c r="E803" s="193" t="s">
        <v>2789</v>
      </c>
      <c r="F803" s="193" t="s">
        <v>2790</v>
      </c>
      <c r="G803" s="180"/>
      <c r="H803" s="180"/>
      <c r="I803" s="183"/>
      <c r="J803" s="194">
        <f>BK803</f>
        <v>0</v>
      </c>
      <c r="K803" s="180"/>
      <c r="L803" s="185"/>
      <c r="M803" s="186"/>
      <c r="N803" s="187"/>
      <c r="O803" s="187"/>
      <c r="P803" s="188">
        <f>SUM(P804:P805)</f>
        <v>0</v>
      </c>
      <c r="Q803" s="187"/>
      <c r="R803" s="188">
        <f>SUM(R804:R805)</f>
        <v>0.12956800000000002</v>
      </c>
      <c r="S803" s="187"/>
      <c r="T803" s="189">
        <f>SUM(T804:T805)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190" t="s">
        <v>158</v>
      </c>
      <c r="AT803" s="191" t="s">
        <v>74</v>
      </c>
      <c r="AU803" s="191" t="s">
        <v>80</v>
      </c>
      <c r="AY803" s="190" t="s">
        <v>150</v>
      </c>
      <c r="BK803" s="192">
        <f>SUM(BK804:BK805)</f>
        <v>0</v>
      </c>
    </row>
    <row r="804" s="2" customFormat="1" ht="14.4" customHeight="1">
      <c r="A804" s="36"/>
      <c r="B804" s="37"/>
      <c r="C804" s="195" t="s">
        <v>2791</v>
      </c>
      <c r="D804" s="195" t="s">
        <v>152</v>
      </c>
      <c r="E804" s="196" t="s">
        <v>2792</v>
      </c>
      <c r="F804" s="197" t="s">
        <v>2793</v>
      </c>
      <c r="G804" s="198" t="s">
        <v>155</v>
      </c>
      <c r="H804" s="199">
        <v>36.600000000000001</v>
      </c>
      <c r="I804" s="200"/>
      <c r="J804" s="201">
        <f>ROUND(I804*H804,2)</f>
        <v>0</v>
      </c>
      <c r="K804" s="197" t="s">
        <v>156</v>
      </c>
      <c r="L804" s="42"/>
      <c r="M804" s="202" t="s">
        <v>19</v>
      </c>
      <c r="N804" s="203" t="s">
        <v>46</v>
      </c>
      <c r="O804" s="82"/>
      <c r="P804" s="204">
        <f>O804*H804</f>
        <v>0</v>
      </c>
      <c r="Q804" s="204">
        <v>0.0023800000000000002</v>
      </c>
      <c r="R804" s="204">
        <f>Q804*H804</f>
        <v>0.087108000000000005</v>
      </c>
      <c r="S804" s="204">
        <v>0</v>
      </c>
      <c r="T804" s="20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206" t="s">
        <v>217</v>
      </c>
      <c r="AT804" s="206" t="s">
        <v>152</v>
      </c>
      <c r="AU804" s="206" t="s">
        <v>158</v>
      </c>
      <c r="AY804" s="15" t="s">
        <v>150</v>
      </c>
      <c r="BE804" s="207">
        <f>IF(N804="základní",J804,0)</f>
        <v>0</v>
      </c>
      <c r="BF804" s="207">
        <f>IF(N804="snížená",J804,0)</f>
        <v>0</v>
      </c>
      <c r="BG804" s="207">
        <f>IF(N804="zákl. přenesená",J804,0)</f>
        <v>0</v>
      </c>
      <c r="BH804" s="207">
        <f>IF(N804="sníž. přenesená",J804,0)</f>
        <v>0</v>
      </c>
      <c r="BI804" s="207">
        <f>IF(N804="nulová",J804,0)</f>
        <v>0</v>
      </c>
      <c r="BJ804" s="15" t="s">
        <v>80</v>
      </c>
      <c r="BK804" s="207">
        <f>ROUND(I804*H804,2)</f>
        <v>0</v>
      </c>
      <c r="BL804" s="15" t="s">
        <v>217</v>
      </c>
      <c r="BM804" s="206" t="s">
        <v>2794</v>
      </c>
    </row>
    <row r="805" s="2" customFormat="1" ht="14.4" customHeight="1">
      <c r="A805" s="36"/>
      <c r="B805" s="37"/>
      <c r="C805" s="195" t="s">
        <v>2795</v>
      </c>
      <c r="D805" s="195" t="s">
        <v>152</v>
      </c>
      <c r="E805" s="196" t="s">
        <v>2796</v>
      </c>
      <c r="F805" s="197" t="s">
        <v>2797</v>
      </c>
      <c r="G805" s="198" t="s">
        <v>155</v>
      </c>
      <c r="H805" s="199">
        <v>22</v>
      </c>
      <c r="I805" s="200"/>
      <c r="J805" s="201">
        <f>ROUND(I805*H805,2)</f>
        <v>0</v>
      </c>
      <c r="K805" s="197" t="s">
        <v>156</v>
      </c>
      <c r="L805" s="42"/>
      <c r="M805" s="202" t="s">
        <v>19</v>
      </c>
      <c r="N805" s="203" t="s">
        <v>46</v>
      </c>
      <c r="O805" s="82"/>
      <c r="P805" s="204">
        <f>O805*H805</f>
        <v>0</v>
      </c>
      <c r="Q805" s="204">
        <v>0.0019300000000000001</v>
      </c>
      <c r="R805" s="204">
        <f>Q805*H805</f>
        <v>0.042460000000000005</v>
      </c>
      <c r="S805" s="204">
        <v>0</v>
      </c>
      <c r="T805" s="205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206" t="s">
        <v>217</v>
      </c>
      <c r="AT805" s="206" t="s">
        <v>152</v>
      </c>
      <c r="AU805" s="206" t="s">
        <v>158</v>
      </c>
      <c r="AY805" s="15" t="s">
        <v>150</v>
      </c>
      <c r="BE805" s="207">
        <f>IF(N805="základní",J805,0)</f>
        <v>0</v>
      </c>
      <c r="BF805" s="207">
        <f>IF(N805="snížená",J805,0)</f>
        <v>0</v>
      </c>
      <c r="BG805" s="207">
        <f>IF(N805="zákl. přenesená",J805,0)</f>
        <v>0</v>
      </c>
      <c r="BH805" s="207">
        <f>IF(N805="sníž. přenesená",J805,0)</f>
        <v>0</v>
      </c>
      <c r="BI805" s="207">
        <f>IF(N805="nulová",J805,0)</f>
        <v>0</v>
      </c>
      <c r="BJ805" s="15" t="s">
        <v>80</v>
      </c>
      <c r="BK805" s="207">
        <f>ROUND(I805*H805,2)</f>
        <v>0</v>
      </c>
      <c r="BL805" s="15" t="s">
        <v>217</v>
      </c>
      <c r="BM805" s="206" t="s">
        <v>2798</v>
      </c>
    </row>
    <row r="806" s="12" customFormat="1" ht="25.92" customHeight="1">
      <c r="A806" s="12"/>
      <c r="B806" s="179"/>
      <c r="C806" s="180"/>
      <c r="D806" s="181" t="s">
        <v>74</v>
      </c>
      <c r="E806" s="182" t="s">
        <v>324</v>
      </c>
      <c r="F806" s="182" t="s">
        <v>2799</v>
      </c>
      <c r="G806" s="180"/>
      <c r="H806" s="180"/>
      <c r="I806" s="183"/>
      <c r="J806" s="184">
        <f>BK806</f>
        <v>0</v>
      </c>
      <c r="K806" s="180"/>
      <c r="L806" s="185"/>
      <c r="M806" s="186"/>
      <c r="N806" s="187"/>
      <c r="O806" s="187"/>
      <c r="P806" s="188">
        <f>P807</f>
        <v>0</v>
      </c>
      <c r="Q806" s="187"/>
      <c r="R806" s="188">
        <f>R807</f>
        <v>0</v>
      </c>
      <c r="S806" s="187"/>
      <c r="T806" s="189">
        <f>T807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190" t="s">
        <v>163</v>
      </c>
      <c r="AT806" s="191" t="s">
        <v>74</v>
      </c>
      <c r="AU806" s="191" t="s">
        <v>75</v>
      </c>
      <c r="AY806" s="190" t="s">
        <v>150</v>
      </c>
      <c r="BK806" s="192">
        <f>BK807</f>
        <v>0</v>
      </c>
    </row>
    <row r="807" s="12" customFormat="1" ht="22.8" customHeight="1">
      <c r="A807" s="12"/>
      <c r="B807" s="179"/>
      <c r="C807" s="180"/>
      <c r="D807" s="181" t="s">
        <v>74</v>
      </c>
      <c r="E807" s="193" t="s">
        <v>2800</v>
      </c>
      <c r="F807" s="193" t="s">
        <v>2801</v>
      </c>
      <c r="G807" s="180"/>
      <c r="H807" s="180"/>
      <c r="I807" s="183"/>
      <c r="J807" s="194">
        <f>BK807</f>
        <v>0</v>
      </c>
      <c r="K807" s="180"/>
      <c r="L807" s="185"/>
      <c r="M807" s="186"/>
      <c r="N807" s="187"/>
      <c r="O807" s="187"/>
      <c r="P807" s="188">
        <f>SUM(P808:P846)</f>
        <v>0</v>
      </c>
      <c r="Q807" s="187"/>
      <c r="R807" s="188">
        <f>SUM(R808:R846)</f>
        <v>0</v>
      </c>
      <c r="S807" s="187"/>
      <c r="T807" s="189">
        <f>SUM(T808:T846)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190" t="s">
        <v>163</v>
      </c>
      <c r="AT807" s="191" t="s">
        <v>74</v>
      </c>
      <c r="AU807" s="191" t="s">
        <v>80</v>
      </c>
      <c r="AY807" s="190" t="s">
        <v>150</v>
      </c>
      <c r="BK807" s="192">
        <f>SUM(BK808:BK846)</f>
        <v>0</v>
      </c>
    </row>
    <row r="808" s="2" customFormat="1" ht="14.4" customHeight="1">
      <c r="A808" s="36"/>
      <c r="B808" s="37"/>
      <c r="C808" s="195" t="s">
        <v>2802</v>
      </c>
      <c r="D808" s="195" t="s">
        <v>152</v>
      </c>
      <c r="E808" s="196" t="s">
        <v>2803</v>
      </c>
      <c r="F808" s="197" t="s">
        <v>2804</v>
      </c>
      <c r="G808" s="198" t="s">
        <v>166</v>
      </c>
      <c r="H808" s="199">
        <v>2</v>
      </c>
      <c r="I808" s="200"/>
      <c r="J808" s="201">
        <f>ROUND(I808*H808,2)</f>
        <v>0</v>
      </c>
      <c r="K808" s="197" t="s">
        <v>156</v>
      </c>
      <c r="L808" s="42"/>
      <c r="M808" s="202" t="s">
        <v>19</v>
      </c>
      <c r="N808" s="203" t="s">
        <v>46</v>
      </c>
      <c r="O808" s="82"/>
      <c r="P808" s="204">
        <f>O808*H808</f>
        <v>0</v>
      </c>
      <c r="Q808" s="204">
        <v>0</v>
      </c>
      <c r="R808" s="204">
        <f>Q808*H808</f>
        <v>0</v>
      </c>
      <c r="S808" s="204">
        <v>0</v>
      </c>
      <c r="T808" s="20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206" t="s">
        <v>412</v>
      </c>
      <c r="AT808" s="206" t="s">
        <v>152</v>
      </c>
      <c r="AU808" s="206" t="s">
        <v>158</v>
      </c>
      <c r="AY808" s="15" t="s">
        <v>150</v>
      </c>
      <c r="BE808" s="207">
        <f>IF(N808="základní",J808,0)</f>
        <v>0</v>
      </c>
      <c r="BF808" s="207">
        <f>IF(N808="snížená",J808,0)</f>
        <v>0</v>
      </c>
      <c r="BG808" s="207">
        <f>IF(N808="zákl. přenesená",J808,0)</f>
        <v>0</v>
      </c>
      <c r="BH808" s="207">
        <f>IF(N808="sníž. přenesená",J808,0)</f>
        <v>0</v>
      </c>
      <c r="BI808" s="207">
        <f>IF(N808="nulová",J808,0)</f>
        <v>0</v>
      </c>
      <c r="BJ808" s="15" t="s">
        <v>80</v>
      </c>
      <c r="BK808" s="207">
        <f>ROUND(I808*H808,2)</f>
        <v>0</v>
      </c>
      <c r="BL808" s="15" t="s">
        <v>412</v>
      </c>
      <c r="BM808" s="206" t="s">
        <v>2805</v>
      </c>
    </row>
    <row r="809" s="2" customFormat="1" ht="14.4" customHeight="1">
      <c r="A809" s="36"/>
      <c r="B809" s="37"/>
      <c r="C809" s="195" t="s">
        <v>2806</v>
      </c>
      <c r="D809" s="195" t="s">
        <v>152</v>
      </c>
      <c r="E809" s="196" t="s">
        <v>2807</v>
      </c>
      <c r="F809" s="197" t="s">
        <v>2808</v>
      </c>
      <c r="G809" s="198" t="s">
        <v>2809</v>
      </c>
      <c r="H809" s="199">
        <v>7</v>
      </c>
      <c r="I809" s="200"/>
      <c r="J809" s="201">
        <f>ROUND(I809*H809,2)</f>
        <v>0</v>
      </c>
      <c r="K809" s="197" t="s">
        <v>156</v>
      </c>
      <c r="L809" s="42"/>
      <c r="M809" s="202" t="s">
        <v>19</v>
      </c>
      <c r="N809" s="203" t="s">
        <v>46</v>
      </c>
      <c r="O809" s="82"/>
      <c r="P809" s="204">
        <f>O809*H809</f>
        <v>0</v>
      </c>
      <c r="Q809" s="204">
        <v>0</v>
      </c>
      <c r="R809" s="204">
        <f>Q809*H809</f>
        <v>0</v>
      </c>
      <c r="S809" s="204">
        <v>0</v>
      </c>
      <c r="T809" s="205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206" t="s">
        <v>412</v>
      </c>
      <c r="AT809" s="206" t="s">
        <v>152</v>
      </c>
      <c r="AU809" s="206" t="s">
        <v>158</v>
      </c>
      <c r="AY809" s="15" t="s">
        <v>150</v>
      </c>
      <c r="BE809" s="207">
        <f>IF(N809="základní",J809,0)</f>
        <v>0</v>
      </c>
      <c r="BF809" s="207">
        <f>IF(N809="snížená",J809,0)</f>
        <v>0</v>
      </c>
      <c r="BG809" s="207">
        <f>IF(N809="zákl. přenesená",J809,0)</f>
        <v>0</v>
      </c>
      <c r="BH809" s="207">
        <f>IF(N809="sníž. přenesená",J809,0)</f>
        <v>0</v>
      </c>
      <c r="BI809" s="207">
        <f>IF(N809="nulová",J809,0)</f>
        <v>0</v>
      </c>
      <c r="BJ809" s="15" t="s">
        <v>80</v>
      </c>
      <c r="BK809" s="207">
        <f>ROUND(I809*H809,2)</f>
        <v>0</v>
      </c>
      <c r="BL809" s="15" t="s">
        <v>412</v>
      </c>
      <c r="BM809" s="206" t="s">
        <v>2810</v>
      </c>
    </row>
    <row r="810" s="2" customFormat="1" ht="24.15" customHeight="1">
      <c r="A810" s="36"/>
      <c r="B810" s="37"/>
      <c r="C810" s="195" t="s">
        <v>2811</v>
      </c>
      <c r="D810" s="195" t="s">
        <v>152</v>
      </c>
      <c r="E810" s="196" t="s">
        <v>2812</v>
      </c>
      <c r="F810" s="197" t="s">
        <v>2813</v>
      </c>
      <c r="G810" s="198" t="s">
        <v>2809</v>
      </c>
      <c r="H810" s="199">
        <v>5</v>
      </c>
      <c r="I810" s="200"/>
      <c r="J810" s="201">
        <f>ROUND(I810*H810,2)</f>
        <v>0</v>
      </c>
      <c r="K810" s="197" t="s">
        <v>156</v>
      </c>
      <c r="L810" s="42"/>
      <c r="M810" s="202" t="s">
        <v>19</v>
      </c>
      <c r="N810" s="203" t="s">
        <v>46</v>
      </c>
      <c r="O810" s="82"/>
      <c r="P810" s="204">
        <f>O810*H810</f>
        <v>0</v>
      </c>
      <c r="Q810" s="204">
        <v>0</v>
      </c>
      <c r="R810" s="204">
        <f>Q810*H810</f>
        <v>0</v>
      </c>
      <c r="S810" s="204">
        <v>0</v>
      </c>
      <c r="T810" s="205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206" t="s">
        <v>412</v>
      </c>
      <c r="AT810" s="206" t="s">
        <v>152</v>
      </c>
      <c r="AU810" s="206" t="s">
        <v>158</v>
      </c>
      <c r="AY810" s="15" t="s">
        <v>150</v>
      </c>
      <c r="BE810" s="207">
        <f>IF(N810="základní",J810,0)</f>
        <v>0</v>
      </c>
      <c r="BF810" s="207">
        <f>IF(N810="snížená",J810,0)</f>
        <v>0</v>
      </c>
      <c r="BG810" s="207">
        <f>IF(N810="zákl. přenesená",J810,0)</f>
        <v>0</v>
      </c>
      <c r="BH810" s="207">
        <f>IF(N810="sníž. přenesená",J810,0)</f>
        <v>0</v>
      </c>
      <c r="BI810" s="207">
        <f>IF(N810="nulová",J810,0)</f>
        <v>0</v>
      </c>
      <c r="BJ810" s="15" t="s">
        <v>80</v>
      </c>
      <c r="BK810" s="207">
        <f>ROUND(I810*H810,2)</f>
        <v>0</v>
      </c>
      <c r="BL810" s="15" t="s">
        <v>412</v>
      </c>
      <c r="BM810" s="206" t="s">
        <v>2814</v>
      </c>
    </row>
    <row r="811" s="2" customFormat="1" ht="14.4" customHeight="1">
      <c r="A811" s="36"/>
      <c r="B811" s="37"/>
      <c r="C811" s="195" t="s">
        <v>2815</v>
      </c>
      <c r="D811" s="195" t="s">
        <v>152</v>
      </c>
      <c r="E811" s="196" t="s">
        <v>2816</v>
      </c>
      <c r="F811" s="197" t="s">
        <v>2817</v>
      </c>
      <c r="G811" s="198" t="s">
        <v>166</v>
      </c>
      <c r="H811" s="199">
        <v>48</v>
      </c>
      <c r="I811" s="200"/>
      <c r="J811" s="201">
        <f>ROUND(I811*H811,2)</f>
        <v>0</v>
      </c>
      <c r="K811" s="197" t="s">
        <v>156</v>
      </c>
      <c r="L811" s="42"/>
      <c r="M811" s="202" t="s">
        <v>19</v>
      </c>
      <c r="N811" s="203" t="s">
        <v>46</v>
      </c>
      <c r="O811" s="82"/>
      <c r="P811" s="204">
        <f>O811*H811</f>
        <v>0</v>
      </c>
      <c r="Q811" s="204">
        <v>0</v>
      </c>
      <c r="R811" s="204">
        <f>Q811*H811</f>
        <v>0</v>
      </c>
      <c r="S811" s="204">
        <v>0</v>
      </c>
      <c r="T811" s="205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206" t="s">
        <v>412</v>
      </c>
      <c r="AT811" s="206" t="s">
        <v>152</v>
      </c>
      <c r="AU811" s="206" t="s">
        <v>158</v>
      </c>
      <c r="AY811" s="15" t="s">
        <v>150</v>
      </c>
      <c r="BE811" s="207">
        <f>IF(N811="základní",J811,0)</f>
        <v>0</v>
      </c>
      <c r="BF811" s="207">
        <f>IF(N811="snížená",J811,0)</f>
        <v>0</v>
      </c>
      <c r="BG811" s="207">
        <f>IF(N811="zákl. přenesená",J811,0)</f>
        <v>0</v>
      </c>
      <c r="BH811" s="207">
        <f>IF(N811="sníž. přenesená",J811,0)</f>
        <v>0</v>
      </c>
      <c r="BI811" s="207">
        <f>IF(N811="nulová",J811,0)</f>
        <v>0</v>
      </c>
      <c r="BJ811" s="15" t="s">
        <v>80</v>
      </c>
      <c r="BK811" s="207">
        <f>ROUND(I811*H811,2)</f>
        <v>0</v>
      </c>
      <c r="BL811" s="15" t="s">
        <v>412</v>
      </c>
      <c r="BM811" s="206" t="s">
        <v>2818</v>
      </c>
    </row>
    <row r="812" s="2" customFormat="1" ht="24.15" customHeight="1">
      <c r="A812" s="36"/>
      <c r="B812" s="37"/>
      <c r="C812" s="195" t="s">
        <v>2819</v>
      </c>
      <c r="D812" s="195" t="s">
        <v>152</v>
      </c>
      <c r="E812" s="196" t="s">
        <v>2820</v>
      </c>
      <c r="F812" s="197" t="s">
        <v>2821</v>
      </c>
      <c r="G812" s="198" t="s">
        <v>2822</v>
      </c>
      <c r="H812" s="199">
        <v>73</v>
      </c>
      <c r="I812" s="200"/>
      <c r="J812" s="201">
        <f>ROUND(I812*H812,2)</f>
        <v>0</v>
      </c>
      <c r="K812" s="197" t="s">
        <v>156</v>
      </c>
      <c r="L812" s="42"/>
      <c r="M812" s="202" t="s">
        <v>19</v>
      </c>
      <c r="N812" s="203" t="s">
        <v>46</v>
      </c>
      <c r="O812" s="82"/>
      <c r="P812" s="204">
        <f>O812*H812</f>
        <v>0</v>
      </c>
      <c r="Q812" s="204">
        <v>0</v>
      </c>
      <c r="R812" s="204">
        <f>Q812*H812</f>
        <v>0</v>
      </c>
      <c r="S812" s="204">
        <v>0</v>
      </c>
      <c r="T812" s="20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206" t="s">
        <v>412</v>
      </c>
      <c r="AT812" s="206" t="s">
        <v>152</v>
      </c>
      <c r="AU812" s="206" t="s">
        <v>158</v>
      </c>
      <c r="AY812" s="15" t="s">
        <v>150</v>
      </c>
      <c r="BE812" s="207">
        <f>IF(N812="základní",J812,0)</f>
        <v>0</v>
      </c>
      <c r="BF812" s="207">
        <f>IF(N812="snížená",J812,0)</f>
        <v>0</v>
      </c>
      <c r="BG812" s="207">
        <f>IF(N812="zákl. přenesená",J812,0)</f>
        <v>0</v>
      </c>
      <c r="BH812" s="207">
        <f>IF(N812="sníž. přenesená",J812,0)</f>
        <v>0</v>
      </c>
      <c r="BI812" s="207">
        <f>IF(N812="nulová",J812,0)</f>
        <v>0</v>
      </c>
      <c r="BJ812" s="15" t="s">
        <v>80</v>
      </c>
      <c r="BK812" s="207">
        <f>ROUND(I812*H812,2)</f>
        <v>0</v>
      </c>
      <c r="BL812" s="15" t="s">
        <v>412</v>
      </c>
      <c r="BM812" s="206" t="s">
        <v>2823</v>
      </c>
    </row>
    <row r="813" s="2" customFormat="1" ht="24.15" customHeight="1">
      <c r="A813" s="36"/>
      <c r="B813" s="37"/>
      <c r="C813" s="195" t="s">
        <v>2824</v>
      </c>
      <c r="D813" s="195" t="s">
        <v>152</v>
      </c>
      <c r="E813" s="196" t="s">
        <v>2825</v>
      </c>
      <c r="F813" s="197" t="s">
        <v>2826</v>
      </c>
      <c r="G813" s="198" t="s">
        <v>166</v>
      </c>
      <c r="H813" s="199">
        <v>178</v>
      </c>
      <c r="I813" s="200"/>
      <c r="J813" s="201">
        <f>ROUND(I813*H813,2)</f>
        <v>0</v>
      </c>
      <c r="K813" s="197" t="s">
        <v>156</v>
      </c>
      <c r="L813" s="42"/>
      <c r="M813" s="202" t="s">
        <v>19</v>
      </c>
      <c r="N813" s="203" t="s">
        <v>46</v>
      </c>
      <c r="O813" s="82"/>
      <c r="P813" s="204">
        <f>O813*H813</f>
        <v>0</v>
      </c>
      <c r="Q813" s="204">
        <v>0</v>
      </c>
      <c r="R813" s="204">
        <f>Q813*H813</f>
        <v>0</v>
      </c>
      <c r="S813" s="204">
        <v>0</v>
      </c>
      <c r="T813" s="20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206" t="s">
        <v>412</v>
      </c>
      <c r="AT813" s="206" t="s">
        <v>152</v>
      </c>
      <c r="AU813" s="206" t="s">
        <v>158</v>
      </c>
      <c r="AY813" s="15" t="s">
        <v>150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5" t="s">
        <v>80</v>
      </c>
      <c r="BK813" s="207">
        <f>ROUND(I813*H813,2)</f>
        <v>0</v>
      </c>
      <c r="BL813" s="15" t="s">
        <v>412</v>
      </c>
      <c r="BM813" s="206" t="s">
        <v>2827</v>
      </c>
    </row>
    <row r="814" s="2" customFormat="1" ht="24.15" customHeight="1">
      <c r="A814" s="36"/>
      <c r="B814" s="37"/>
      <c r="C814" s="195" t="s">
        <v>2828</v>
      </c>
      <c r="D814" s="195" t="s">
        <v>152</v>
      </c>
      <c r="E814" s="196" t="s">
        <v>2829</v>
      </c>
      <c r="F814" s="197" t="s">
        <v>2830</v>
      </c>
      <c r="G814" s="198" t="s">
        <v>166</v>
      </c>
      <c r="H814" s="199">
        <v>4</v>
      </c>
      <c r="I814" s="200"/>
      <c r="J814" s="201">
        <f>ROUND(I814*H814,2)</f>
        <v>0</v>
      </c>
      <c r="K814" s="197" t="s">
        <v>156</v>
      </c>
      <c r="L814" s="42"/>
      <c r="M814" s="202" t="s">
        <v>19</v>
      </c>
      <c r="N814" s="203" t="s">
        <v>46</v>
      </c>
      <c r="O814" s="82"/>
      <c r="P814" s="204">
        <f>O814*H814</f>
        <v>0</v>
      </c>
      <c r="Q814" s="204">
        <v>0</v>
      </c>
      <c r="R814" s="204">
        <f>Q814*H814</f>
        <v>0</v>
      </c>
      <c r="S814" s="204">
        <v>0</v>
      </c>
      <c r="T814" s="205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206" t="s">
        <v>412</v>
      </c>
      <c r="AT814" s="206" t="s">
        <v>152</v>
      </c>
      <c r="AU814" s="206" t="s">
        <v>158</v>
      </c>
      <c r="AY814" s="15" t="s">
        <v>150</v>
      </c>
      <c r="BE814" s="207">
        <f>IF(N814="základní",J814,0)</f>
        <v>0</v>
      </c>
      <c r="BF814" s="207">
        <f>IF(N814="snížená",J814,0)</f>
        <v>0</v>
      </c>
      <c r="BG814" s="207">
        <f>IF(N814="zákl. přenesená",J814,0)</f>
        <v>0</v>
      </c>
      <c r="BH814" s="207">
        <f>IF(N814="sníž. přenesená",J814,0)</f>
        <v>0</v>
      </c>
      <c r="BI814" s="207">
        <f>IF(N814="nulová",J814,0)</f>
        <v>0</v>
      </c>
      <c r="BJ814" s="15" t="s">
        <v>80</v>
      </c>
      <c r="BK814" s="207">
        <f>ROUND(I814*H814,2)</f>
        <v>0</v>
      </c>
      <c r="BL814" s="15" t="s">
        <v>412</v>
      </c>
      <c r="BM814" s="206" t="s">
        <v>2831</v>
      </c>
    </row>
    <row r="815" s="2" customFormat="1" ht="24.15" customHeight="1">
      <c r="A815" s="36"/>
      <c r="B815" s="37"/>
      <c r="C815" s="195" t="s">
        <v>2832</v>
      </c>
      <c r="D815" s="195" t="s">
        <v>152</v>
      </c>
      <c r="E815" s="196" t="s">
        <v>2833</v>
      </c>
      <c r="F815" s="197" t="s">
        <v>2834</v>
      </c>
      <c r="G815" s="198" t="s">
        <v>166</v>
      </c>
      <c r="H815" s="199">
        <v>11</v>
      </c>
      <c r="I815" s="200"/>
      <c r="J815" s="201">
        <f>ROUND(I815*H815,2)</f>
        <v>0</v>
      </c>
      <c r="K815" s="197" t="s">
        <v>156</v>
      </c>
      <c r="L815" s="42"/>
      <c r="M815" s="202" t="s">
        <v>19</v>
      </c>
      <c r="N815" s="203" t="s">
        <v>46</v>
      </c>
      <c r="O815" s="82"/>
      <c r="P815" s="204">
        <f>O815*H815</f>
        <v>0</v>
      </c>
      <c r="Q815" s="204">
        <v>0</v>
      </c>
      <c r="R815" s="204">
        <f>Q815*H815</f>
        <v>0</v>
      </c>
      <c r="S815" s="204">
        <v>0</v>
      </c>
      <c r="T815" s="20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06" t="s">
        <v>412</v>
      </c>
      <c r="AT815" s="206" t="s">
        <v>152</v>
      </c>
      <c r="AU815" s="206" t="s">
        <v>158</v>
      </c>
      <c r="AY815" s="15" t="s">
        <v>150</v>
      </c>
      <c r="BE815" s="207">
        <f>IF(N815="základní",J815,0)</f>
        <v>0</v>
      </c>
      <c r="BF815" s="207">
        <f>IF(N815="snížená",J815,0)</f>
        <v>0</v>
      </c>
      <c r="BG815" s="207">
        <f>IF(N815="zákl. přenesená",J815,0)</f>
        <v>0</v>
      </c>
      <c r="BH815" s="207">
        <f>IF(N815="sníž. přenesená",J815,0)</f>
        <v>0</v>
      </c>
      <c r="BI815" s="207">
        <f>IF(N815="nulová",J815,0)</f>
        <v>0</v>
      </c>
      <c r="BJ815" s="15" t="s">
        <v>80</v>
      </c>
      <c r="BK815" s="207">
        <f>ROUND(I815*H815,2)</f>
        <v>0</v>
      </c>
      <c r="BL815" s="15" t="s">
        <v>412</v>
      </c>
      <c r="BM815" s="206" t="s">
        <v>2835</v>
      </c>
    </row>
    <row r="816" s="2" customFormat="1" ht="14.4" customHeight="1">
      <c r="A816" s="36"/>
      <c r="B816" s="37"/>
      <c r="C816" s="195" t="s">
        <v>2836</v>
      </c>
      <c r="D816" s="195" t="s">
        <v>152</v>
      </c>
      <c r="E816" s="196" t="s">
        <v>2837</v>
      </c>
      <c r="F816" s="197" t="s">
        <v>2838</v>
      </c>
      <c r="G816" s="198" t="s">
        <v>2839</v>
      </c>
      <c r="H816" s="199">
        <v>4</v>
      </c>
      <c r="I816" s="200"/>
      <c r="J816" s="201">
        <f>ROUND(I816*H816,2)</f>
        <v>0</v>
      </c>
      <c r="K816" s="197" t="s">
        <v>156</v>
      </c>
      <c r="L816" s="42"/>
      <c r="M816" s="202" t="s">
        <v>19</v>
      </c>
      <c r="N816" s="203" t="s">
        <v>46</v>
      </c>
      <c r="O816" s="82"/>
      <c r="P816" s="204">
        <f>O816*H816</f>
        <v>0</v>
      </c>
      <c r="Q816" s="204">
        <v>0</v>
      </c>
      <c r="R816" s="204">
        <f>Q816*H816</f>
        <v>0</v>
      </c>
      <c r="S816" s="204">
        <v>0</v>
      </c>
      <c r="T816" s="20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206" t="s">
        <v>412</v>
      </c>
      <c r="AT816" s="206" t="s">
        <v>152</v>
      </c>
      <c r="AU816" s="206" t="s">
        <v>158</v>
      </c>
      <c r="AY816" s="15" t="s">
        <v>150</v>
      </c>
      <c r="BE816" s="207">
        <f>IF(N816="základní",J816,0)</f>
        <v>0</v>
      </c>
      <c r="BF816" s="207">
        <f>IF(N816="snížená",J816,0)</f>
        <v>0</v>
      </c>
      <c r="BG816" s="207">
        <f>IF(N816="zákl. přenesená",J816,0)</f>
        <v>0</v>
      </c>
      <c r="BH816" s="207">
        <f>IF(N816="sníž. přenesená",J816,0)</f>
        <v>0</v>
      </c>
      <c r="BI816" s="207">
        <f>IF(N816="nulová",J816,0)</f>
        <v>0</v>
      </c>
      <c r="BJ816" s="15" t="s">
        <v>80</v>
      </c>
      <c r="BK816" s="207">
        <f>ROUND(I816*H816,2)</f>
        <v>0</v>
      </c>
      <c r="BL816" s="15" t="s">
        <v>412</v>
      </c>
      <c r="BM816" s="206" t="s">
        <v>2840</v>
      </c>
    </row>
    <row r="817" s="2" customFormat="1" ht="24.15" customHeight="1">
      <c r="A817" s="36"/>
      <c r="B817" s="37"/>
      <c r="C817" s="195" t="s">
        <v>2841</v>
      </c>
      <c r="D817" s="195" t="s">
        <v>152</v>
      </c>
      <c r="E817" s="196" t="s">
        <v>2842</v>
      </c>
      <c r="F817" s="197" t="s">
        <v>2843</v>
      </c>
      <c r="G817" s="198" t="s">
        <v>2844</v>
      </c>
      <c r="H817" s="199">
        <v>24</v>
      </c>
      <c r="I817" s="200"/>
      <c r="J817" s="201">
        <f>ROUND(I817*H817,2)</f>
        <v>0</v>
      </c>
      <c r="K817" s="197" t="s">
        <v>156</v>
      </c>
      <c r="L817" s="42"/>
      <c r="M817" s="202" t="s">
        <v>19</v>
      </c>
      <c r="N817" s="203" t="s">
        <v>46</v>
      </c>
      <c r="O817" s="82"/>
      <c r="P817" s="204">
        <f>O817*H817</f>
        <v>0</v>
      </c>
      <c r="Q817" s="204">
        <v>0</v>
      </c>
      <c r="R817" s="204">
        <f>Q817*H817</f>
        <v>0</v>
      </c>
      <c r="S817" s="204">
        <v>0</v>
      </c>
      <c r="T817" s="20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06" t="s">
        <v>412</v>
      </c>
      <c r="AT817" s="206" t="s">
        <v>152</v>
      </c>
      <c r="AU817" s="206" t="s">
        <v>158</v>
      </c>
      <c r="AY817" s="15" t="s">
        <v>150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5" t="s">
        <v>80</v>
      </c>
      <c r="BK817" s="207">
        <f>ROUND(I817*H817,2)</f>
        <v>0</v>
      </c>
      <c r="BL817" s="15" t="s">
        <v>412</v>
      </c>
      <c r="BM817" s="206" t="s">
        <v>2845</v>
      </c>
    </row>
    <row r="818" s="2" customFormat="1" ht="24.15" customHeight="1">
      <c r="A818" s="36"/>
      <c r="B818" s="37"/>
      <c r="C818" s="195" t="s">
        <v>2846</v>
      </c>
      <c r="D818" s="195" t="s">
        <v>152</v>
      </c>
      <c r="E818" s="196" t="s">
        <v>2847</v>
      </c>
      <c r="F818" s="197" t="s">
        <v>2848</v>
      </c>
      <c r="G818" s="198" t="s">
        <v>2844</v>
      </c>
      <c r="H818" s="199">
        <v>24</v>
      </c>
      <c r="I818" s="200"/>
      <c r="J818" s="201">
        <f>ROUND(I818*H818,2)</f>
        <v>0</v>
      </c>
      <c r="K818" s="197" t="s">
        <v>156</v>
      </c>
      <c r="L818" s="42"/>
      <c r="M818" s="202" t="s">
        <v>19</v>
      </c>
      <c r="N818" s="203" t="s">
        <v>46</v>
      </c>
      <c r="O818" s="82"/>
      <c r="P818" s="204">
        <f>O818*H818</f>
        <v>0</v>
      </c>
      <c r="Q818" s="204">
        <v>0</v>
      </c>
      <c r="R818" s="204">
        <f>Q818*H818</f>
        <v>0</v>
      </c>
      <c r="S818" s="204">
        <v>0</v>
      </c>
      <c r="T818" s="205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206" t="s">
        <v>412</v>
      </c>
      <c r="AT818" s="206" t="s">
        <v>152</v>
      </c>
      <c r="AU818" s="206" t="s">
        <v>158</v>
      </c>
      <c r="AY818" s="15" t="s">
        <v>150</v>
      </c>
      <c r="BE818" s="207">
        <f>IF(N818="základní",J818,0)</f>
        <v>0</v>
      </c>
      <c r="BF818" s="207">
        <f>IF(N818="snížená",J818,0)</f>
        <v>0</v>
      </c>
      <c r="BG818" s="207">
        <f>IF(N818="zákl. přenesená",J818,0)</f>
        <v>0</v>
      </c>
      <c r="BH818" s="207">
        <f>IF(N818="sníž. přenesená",J818,0)</f>
        <v>0</v>
      </c>
      <c r="BI818" s="207">
        <f>IF(N818="nulová",J818,0)</f>
        <v>0</v>
      </c>
      <c r="BJ818" s="15" t="s">
        <v>80</v>
      </c>
      <c r="BK818" s="207">
        <f>ROUND(I818*H818,2)</f>
        <v>0</v>
      </c>
      <c r="BL818" s="15" t="s">
        <v>412</v>
      </c>
      <c r="BM818" s="206" t="s">
        <v>2849</v>
      </c>
    </row>
    <row r="819" s="2" customFormat="1" ht="24.15" customHeight="1">
      <c r="A819" s="36"/>
      <c r="B819" s="37"/>
      <c r="C819" s="195" t="s">
        <v>2850</v>
      </c>
      <c r="D819" s="195" t="s">
        <v>152</v>
      </c>
      <c r="E819" s="196" t="s">
        <v>2851</v>
      </c>
      <c r="F819" s="197" t="s">
        <v>2852</v>
      </c>
      <c r="G819" s="198" t="s">
        <v>2844</v>
      </c>
      <c r="H819" s="199">
        <v>88</v>
      </c>
      <c r="I819" s="200"/>
      <c r="J819" s="201">
        <f>ROUND(I819*H819,2)</f>
        <v>0</v>
      </c>
      <c r="K819" s="197" t="s">
        <v>156</v>
      </c>
      <c r="L819" s="42"/>
      <c r="M819" s="202" t="s">
        <v>19</v>
      </c>
      <c r="N819" s="203" t="s">
        <v>46</v>
      </c>
      <c r="O819" s="82"/>
      <c r="P819" s="204">
        <f>O819*H819</f>
        <v>0</v>
      </c>
      <c r="Q819" s="204">
        <v>0</v>
      </c>
      <c r="R819" s="204">
        <f>Q819*H819</f>
        <v>0</v>
      </c>
      <c r="S819" s="204">
        <v>0</v>
      </c>
      <c r="T819" s="205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206" t="s">
        <v>412</v>
      </c>
      <c r="AT819" s="206" t="s">
        <v>152</v>
      </c>
      <c r="AU819" s="206" t="s">
        <v>158</v>
      </c>
      <c r="AY819" s="15" t="s">
        <v>150</v>
      </c>
      <c r="BE819" s="207">
        <f>IF(N819="základní",J819,0)</f>
        <v>0</v>
      </c>
      <c r="BF819" s="207">
        <f>IF(N819="snížená",J819,0)</f>
        <v>0</v>
      </c>
      <c r="BG819" s="207">
        <f>IF(N819="zákl. přenesená",J819,0)</f>
        <v>0</v>
      </c>
      <c r="BH819" s="207">
        <f>IF(N819="sníž. přenesená",J819,0)</f>
        <v>0</v>
      </c>
      <c r="BI819" s="207">
        <f>IF(N819="nulová",J819,0)</f>
        <v>0</v>
      </c>
      <c r="BJ819" s="15" t="s">
        <v>80</v>
      </c>
      <c r="BK819" s="207">
        <f>ROUND(I819*H819,2)</f>
        <v>0</v>
      </c>
      <c r="BL819" s="15" t="s">
        <v>412</v>
      </c>
      <c r="BM819" s="206" t="s">
        <v>2853</v>
      </c>
    </row>
    <row r="820" s="2" customFormat="1" ht="24.15" customHeight="1">
      <c r="A820" s="36"/>
      <c r="B820" s="37"/>
      <c r="C820" s="195" t="s">
        <v>2854</v>
      </c>
      <c r="D820" s="195" t="s">
        <v>152</v>
      </c>
      <c r="E820" s="196" t="s">
        <v>2855</v>
      </c>
      <c r="F820" s="197" t="s">
        <v>2856</v>
      </c>
      <c r="G820" s="198" t="s">
        <v>2844</v>
      </c>
      <c r="H820" s="199">
        <v>198</v>
      </c>
      <c r="I820" s="200"/>
      <c r="J820" s="201">
        <f>ROUND(I820*H820,2)</f>
        <v>0</v>
      </c>
      <c r="K820" s="197" t="s">
        <v>156</v>
      </c>
      <c r="L820" s="42"/>
      <c r="M820" s="202" t="s">
        <v>19</v>
      </c>
      <c r="N820" s="203" t="s">
        <v>46</v>
      </c>
      <c r="O820" s="82"/>
      <c r="P820" s="204">
        <f>O820*H820</f>
        <v>0</v>
      </c>
      <c r="Q820" s="204">
        <v>0</v>
      </c>
      <c r="R820" s="204">
        <f>Q820*H820</f>
        <v>0</v>
      </c>
      <c r="S820" s="204">
        <v>0</v>
      </c>
      <c r="T820" s="205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206" t="s">
        <v>412</v>
      </c>
      <c r="AT820" s="206" t="s">
        <v>152</v>
      </c>
      <c r="AU820" s="206" t="s">
        <v>158</v>
      </c>
      <c r="AY820" s="15" t="s">
        <v>150</v>
      </c>
      <c r="BE820" s="207">
        <f>IF(N820="základní",J820,0)</f>
        <v>0</v>
      </c>
      <c r="BF820" s="207">
        <f>IF(N820="snížená",J820,0)</f>
        <v>0</v>
      </c>
      <c r="BG820" s="207">
        <f>IF(N820="zákl. přenesená",J820,0)</f>
        <v>0</v>
      </c>
      <c r="BH820" s="207">
        <f>IF(N820="sníž. přenesená",J820,0)</f>
        <v>0</v>
      </c>
      <c r="BI820" s="207">
        <f>IF(N820="nulová",J820,0)</f>
        <v>0</v>
      </c>
      <c r="BJ820" s="15" t="s">
        <v>80</v>
      </c>
      <c r="BK820" s="207">
        <f>ROUND(I820*H820,2)</f>
        <v>0</v>
      </c>
      <c r="BL820" s="15" t="s">
        <v>412</v>
      </c>
      <c r="BM820" s="206" t="s">
        <v>2857</v>
      </c>
    </row>
    <row r="821" s="2" customFormat="1" ht="24.15" customHeight="1">
      <c r="A821" s="36"/>
      <c r="B821" s="37"/>
      <c r="C821" s="195" t="s">
        <v>2858</v>
      </c>
      <c r="D821" s="195" t="s">
        <v>152</v>
      </c>
      <c r="E821" s="196" t="s">
        <v>2859</v>
      </c>
      <c r="F821" s="197" t="s">
        <v>2860</v>
      </c>
      <c r="G821" s="198" t="s">
        <v>2844</v>
      </c>
      <c r="H821" s="199">
        <v>8</v>
      </c>
      <c r="I821" s="200"/>
      <c r="J821" s="201">
        <f>ROUND(I821*H821,2)</f>
        <v>0</v>
      </c>
      <c r="K821" s="197" t="s">
        <v>156</v>
      </c>
      <c r="L821" s="42"/>
      <c r="M821" s="202" t="s">
        <v>19</v>
      </c>
      <c r="N821" s="203" t="s">
        <v>46</v>
      </c>
      <c r="O821" s="82"/>
      <c r="P821" s="204">
        <f>O821*H821</f>
        <v>0</v>
      </c>
      <c r="Q821" s="204">
        <v>0</v>
      </c>
      <c r="R821" s="204">
        <f>Q821*H821</f>
        <v>0</v>
      </c>
      <c r="S821" s="204">
        <v>0</v>
      </c>
      <c r="T821" s="205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206" t="s">
        <v>412</v>
      </c>
      <c r="AT821" s="206" t="s">
        <v>152</v>
      </c>
      <c r="AU821" s="206" t="s">
        <v>158</v>
      </c>
      <c r="AY821" s="15" t="s">
        <v>150</v>
      </c>
      <c r="BE821" s="207">
        <f>IF(N821="základní",J821,0)</f>
        <v>0</v>
      </c>
      <c r="BF821" s="207">
        <f>IF(N821="snížená",J821,0)</f>
        <v>0</v>
      </c>
      <c r="BG821" s="207">
        <f>IF(N821="zákl. přenesená",J821,0)</f>
        <v>0</v>
      </c>
      <c r="BH821" s="207">
        <f>IF(N821="sníž. přenesená",J821,0)</f>
        <v>0</v>
      </c>
      <c r="BI821" s="207">
        <f>IF(N821="nulová",J821,0)</f>
        <v>0</v>
      </c>
      <c r="BJ821" s="15" t="s">
        <v>80</v>
      </c>
      <c r="BK821" s="207">
        <f>ROUND(I821*H821,2)</f>
        <v>0</v>
      </c>
      <c r="BL821" s="15" t="s">
        <v>412</v>
      </c>
      <c r="BM821" s="206" t="s">
        <v>2861</v>
      </c>
    </row>
    <row r="822" s="2" customFormat="1" ht="24.15" customHeight="1">
      <c r="A822" s="36"/>
      <c r="B822" s="37"/>
      <c r="C822" s="195" t="s">
        <v>2862</v>
      </c>
      <c r="D822" s="195" t="s">
        <v>152</v>
      </c>
      <c r="E822" s="196" t="s">
        <v>2863</v>
      </c>
      <c r="F822" s="197" t="s">
        <v>2864</v>
      </c>
      <c r="G822" s="198" t="s">
        <v>2844</v>
      </c>
      <c r="H822" s="199">
        <v>114</v>
      </c>
      <c r="I822" s="200"/>
      <c r="J822" s="201">
        <f>ROUND(I822*H822,2)</f>
        <v>0</v>
      </c>
      <c r="K822" s="197" t="s">
        <v>156</v>
      </c>
      <c r="L822" s="42"/>
      <c r="M822" s="202" t="s">
        <v>19</v>
      </c>
      <c r="N822" s="203" t="s">
        <v>46</v>
      </c>
      <c r="O822" s="82"/>
      <c r="P822" s="204">
        <f>O822*H822</f>
        <v>0</v>
      </c>
      <c r="Q822" s="204">
        <v>0</v>
      </c>
      <c r="R822" s="204">
        <f>Q822*H822</f>
        <v>0</v>
      </c>
      <c r="S822" s="204">
        <v>0</v>
      </c>
      <c r="T822" s="205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206" t="s">
        <v>412</v>
      </c>
      <c r="AT822" s="206" t="s">
        <v>152</v>
      </c>
      <c r="AU822" s="206" t="s">
        <v>158</v>
      </c>
      <c r="AY822" s="15" t="s">
        <v>150</v>
      </c>
      <c r="BE822" s="207">
        <f>IF(N822="základní",J822,0)</f>
        <v>0</v>
      </c>
      <c r="BF822" s="207">
        <f>IF(N822="snížená",J822,0)</f>
        <v>0</v>
      </c>
      <c r="BG822" s="207">
        <f>IF(N822="zákl. přenesená",J822,0)</f>
        <v>0</v>
      </c>
      <c r="BH822" s="207">
        <f>IF(N822="sníž. přenesená",J822,0)</f>
        <v>0</v>
      </c>
      <c r="BI822" s="207">
        <f>IF(N822="nulová",J822,0)</f>
        <v>0</v>
      </c>
      <c r="BJ822" s="15" t="s">
        <v>80</v>
      </c>
      <c r="BK822" s="207">
        <f>ROUND(I822*H822,2)</f>
        <v>0</v>
      </c>
      <c r="BL822" s="15" t="s">
        <v>412</v>
      </c>
      <c r="BM822" s="206" t="s">
        <v>2865</v>
      </c>
    </row>
    <row r="823" s="2" customFormat="1" ht="24.15" customHeight="1">
      <c r="A823" s="36"/>
      <c r="B823" s="37"/>
      <c r="C823" s="195" t="s">
        <v>2866</v>
      </c>
      <c r="D823" s="195" t="s">
        <v>152</v>
      </c>
      <c r="E823" s="196" t="s">
        <v>2867</v>
      </c>
      <c r="F823" s="197" t="s">
        <v>2868</v>
      </c>
      <c r="G823" s="198" t="s">
        <v>2844</v>
      </c>
      <c r="H823" s="199">
        <v>45</v>
      </c>
      <c r="I823" s="200"/>
      <c r="J823" s="201">
        <f>ROUND(I823*H823,2)</f>
        <v>0</v>
      </c>
      <c r="K823" s="197" t="s">
        <v>156</v>
      </c>
      <c r="L823" s="42"/>
      <c r="M823" s="202" t="s">
        <v>19</v>
      </c>
      <c r="N823" s="203" t="s">
        <v>46</v>
      </c>
      <c r="O823" s="82"/>
      <c r="P823" s="204">
        <f>O823*H823</f>
        <v>0</v>
      </c>
      <c r="Q823" s="204">
        <v>0</v>
      </c>
      <c r="R823" s="204">
        <f>Q823*H823</f>
        <v>0</v>
      </c>
      <c r="S823" s="204">
        <v>0</v>
      </c>
      <c r="T823" s="205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6" t="s">
        <v>412</v>
      </c>
      <c r="AT823" s="206" t="s">
        <v>152</v>
      </c>
      <c r="AU823" s="206" t="s">
        <v>158</v>
      </c>
      <c r="AY823" s="15" t="s">
        <v>150</v>
      </c>
      <c r="BE823" s="207">
        <f>IF(N823="základní",J823,0)</f>
        <v>0</v>
      </c>
      <c r="BF823" s="207">
        <f>IF(N823="snížená",J823,0)</f>
        <v>0</v>
      </c>
      <c r="BG823" s="207">
        <f>IF(N823="zákl. přenesená",J823,0)</f>
        <v>0</v>
      </c>
      <c r="BH823" s="207">
        <f>IF(N823="sníž. přenesená",J823,0)</f>
        <v>0</v>
      </c>
      <c r="BI823" s="207">
        <f>IF(N823="nulová",J823,0)</f>
        <v>0</v>
      </c>
      <c r="BJ823" s="15" t="s">
        <v>80</v>
      </c>
      <c r="BK823" s="207">
        <f>ROUND(I823*H823,2)</f>
        <v>0</v>
      </c>
      <c r="BL823" s="15" t="s">
        <v>412</v>
      </c>
      <c r="BM823" s="206" t="s">
        <v>2869</v>
      </c>
    </row>
    <row r="824" s="2" customFormat="1" ht="24.15" customHeight="1">
      <c r="A824" s="36"/>
      <c r="B824" s="37"/>
      <c r="C824" s="195" t="s">
        <v>2870</v>
      </c>
      <c r="D824" s="195" t="s">
        <v>152</v>
      </c>
      <c r="E824" s="196" t="s">
        <v>2871</v>
      </c>
      <c r="F824" s="197" t="s">
        <v>2872</v>
      </c>
      <c r="G824" s="198" t="s">
        <v>2844</v>
      </c>
      <c r="H824" s="199">
        <v>264</v>
      </c>
      <c r="I824" s="200"/>
      <c r="J824" s="201">
        <f>ROUND(I824*H824,2)</f>
        <v>0</v>
      </c>
      <c r="K824" s="197" t="s">
        <v>156</v>
      </c>
      <c r="L824" s="42"/>
      <c r="M824" s="202" t="s">
        <v>19</v>
      </c>
      <c r="N824" s="203" t="s">
        <v>46</v>
      </c>
      <c r="O824" s="82"/>
      <c r="P824" s="204">
        <f>O824*H824</f>
        <v>0</v>
      </c>
      <c r="Q824" s="204">
        <v>0</v>
      </c>
      <c r="R824" s="204">
        <f>Q824*H824</f>
        <v>0</v>
      </c>
      <c r="S824" s="204">
        <v>0</v>
      </c>
      <c r="T824" s="20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206" t="s">
        <v>412</v>
      </c>
      <c r="AT824" s="206" t="s">
        <v>152</v>
      </c>
      <c r="AU824" s="206" t="s">
        <v>158</v>
      </c>
      <c r="AY824" s="15" t="s">
        <v>150</v>
      </c>
      <c r="BE824" s="207">
        <f>IF(N824="základní",J824,0)</f>
        <v>0</v>
      </c>
      <c r="BF824" s="207">
        <f>IF(N824="snížená",J824,0)</f>
        <v>0</v>
      </c>
      <c r="BG824" s="207">
        <f>IF(N824="zákl. přenesená",J824,0)</f>
        <v>0</v>
      </c>
      <c r="BH824" s="207">
        <f>IF(N824="sníž. přenesená",J824,0)</f>
        <v>0</v>
      </c>
      <c r="BI824" s="207">
        <f>IF(N824="nulová",J824,0)</f>
        <v>0</v>
      </c>
      <c r="BJ824" s="15" t="s">
        <v>80</v>
      </c>
      <c r="BK824" s="207">
        <f>ROUND(I824*H824,2)</f>
        <v>0</v>
      </c>
      <c r="BL824" s="15" t="s">
        <v>412</v>
      </c>
      <c r="BM824" s="206" t="s">
        <v>2873</v>
      </c>
    </row>
    <row r="825" s="2" customFormat="1" ht="24.15" customHeight="1">
      <c r="A825" s="36"/>
      <c r="B825" s="37"/>
      <c r="C825" s="195" t="s">
        <v>2874</v>
      </c>
      <c r="D825" s="195" t="s">
        <v>152</v>
      </c>
      <c r="E825" s="196" t="s">
        <v>2875</v>
      </c>
      <c r="F825" s="197" t="s">
        <v>2876</v>
      </c>
      <c r="G825" s="198" t="s">
        <v>2844</v>
      </c>
      <c r="H825" s="199">
        <v>8</v>
      </c>
      <c r="I825" s="200"/>
      <c r="J825" s="201">
        <f>ROUND(I825*H825,2)</f>
        <v>0</v>
      </c>
      <c r="K825" s="197" t="s">
        <v>156</v>
      </c>
      <c r="L825" s="42"/>
      <c r="M825" s="202" t="s">
        <v>19</v>
      </c>
      <c r="N825" s="203" t="s">
        <v>46</v>
      </c>
      <c r="O825" s="82"/>
      <c r="P825" s="204">
        <f>O825*H825</f>
        <v>0</v>
      </c>
      <c r="Q825" s="204">
        <v>0</v>
      </c>
      <c r="R825" s="204">
        <f>Q825*H825</f>
        <v>0</v>
      </c>
      <c r="S825" s="204">
        <v>0</v>
      </c>
      <c r="T825" s="205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206" t="s">
        <v>412</v>
      </c>
      <c r="AT825" s="206" t="s">
        <v>152</v>
      </c>
      <c r="AU825" s="206" t="s">
        <v>158</v>
      </c>
      <c r="AY825" s="15" t="s">
        <v>150</v>
      </c>
      <c r="BE825" s="207">
        <f>IF(N825="základní",J825,0)</f>
        <v>0</v>
      </c>
      <c r="BF825" s="207">
        <f>IF(N825="snížená",J825,0)</f>
        <v>0</v>
      </c>
      <c r="BG825" s="207">
        <f>IF(N825="zákl. přenesená",J825,0)</f>
        <v>0</v>
      </c>
      <c r="BH825" s="207">
        <f>IF(N825="sníž. přenesená",J825,0)</f>
        <v>0</v>
      </c>
      <c r="BI825" s="207">
        <f>IF(N825="nulová",J825,0)</f>
        <v>0</v>
      </c>
      <c r="BJ825" s="15" t="s">
        <v>80</v>
      </c>
      <c r="BK825" s="207">
        <f>ROUND(I825*H825,2)</f>
        <v>0</v>
      </c>
      <c r="BL825" s="15" t="s">
        <v>412</v>
      </c>
      <c r="BM825" s="206" t="s">
        <v>2877</v>
      </c>
    </row>
    <row r="826" s="2" customFormat="1" ht="14.4" customHeight="1">
      <c r="A826" s="36"/>
      <c r="B826" s="37"/>
      <c r="C826" s="195" t="s">
        <v>2878</v>
      </c>
      <c r="D826" s="195" t="s">
        <v>152</v>
      </c>
      <c r="E826" s="196" t="s">
        <v>2879</v>
      </c>
      <c r="F826" s="197" t="s">
        <v>2880</v>
      </c>
      <c r="G826" s="198" t="s">
        <v>166</v>
      </c>
      <c r="H826" s="199">
        <v>50</v>
      </c>
      <c r="I826" s="200"/>
      <c r="J826" s="201">
        <f>ROUND(I826*H826,2)</f>
        <v>0</v>
      </c>
      <c r="K826" s="197" t="s">
        <v>156</v>
      </c>
      <c r="L826" s="42"/>
      <c r="M826" s="202" t="s">
        <v>19</v>
      </c>
      <c r="N826" s="203" t="s">
        <v>46</v>
      </c>
      <c r="O826" s="82"/>
      <c r="P826" s="204">
        <f>O826*H826</f>
        <v>0</v>
      </c>
      <c r="Q826" s="204">
        <v>0</v>
      </c>
      <c r="R826" s="204">
        <f>Q826*H826</f>
        <v>0</v>
      </c>
      <c r="S826" s="204">
        <v>0</v>
      </c>
      <c r="T826" s="20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206" t="s">
        <v>412</v>
      </c>
      <c r="AT826" s="206" t="s">
        <v>152</v>
      </c>
      <c r="AU826" s="206" t="s">
        <v>158</v>
      </c>
      <c r="AY826" s="15" t="s">
        <v>150</v>
      </c>
      <c r="BE826" s="207">
        <f>IF(N826="základní",J826,0)</f>
        <v>0</v>
      </c>
      <c r="BF826" s="207">
        <f>IF(N826="snížená",J826,0)</f>
        <v>0</v>
      </c>
      <c r="BG826" s="207">
        <f>IF(N826="zákl. přenesená",J826,0)</f>
        <v>0</v>
      </c>
      <c r="BH826" s="207">
        <f>IF(N826="sníž. přenesená",J826,0)</f>
        <v>0</v>
      </c>
      <c r="BI826" s="207">
        <f>IF(N826="nulová",J826,0)</f>
        <v>0</v>
      </c>
      <c r="BJ826" s="15" t="s">
        <v>80</v>
      </c>
      <c r="BK826" s="207">
        <f>ROUND(I826*H826,2)</f>
        <v>0</v>
      </c>
      <c r="BL826" s="15" t="s">
        <v>412</v>
      </c>
      <c r="BM826" s="206" t="s">
        <v>2881</v>
      </c>
    </row>
    <row r="827" s="2" customFormat="1" ht="14.4" customHeight="1">
      <c r="A827" s="36"/>
      <c r="B827" s="37"/>
      <c r="C827" s="195" t="s">
        <v>2882</v>
      </c>
      <c r="D827" s="195" t="s">
        <v>152</v>
      </c>
      <c r="E827" s="196" t="s">
        <v>2883</v>
      </c>
      <c r="F827" s="197" t="s">
        <v>2884</v>
      </c>
      <c r="G827" s="198" t="s">
        <v>166</v>
      </c>
      <c r="H827" s="199">
        <v>8</v>
      </c>
      <c r="I827" s="200"/>
      <c r="J827" s="201">
        <f>ROUND(I827*H827,2)</f>
        <v>0</v>
      </c>
      <c r="K827" s="197" t="s">
        <v>156</v>
      </c>
      <c r="L827" s="42"/>
      <c r="M827" s="202" t="s">
        <v>19</v>
      </c>
      <c r="N827" s="203" t="s">
        <v>46</v>
      </c>
      <c r="O827" s="82"/>
      <c r="P827" s="204">
        <f>O827*H827</f>
        <v>0</v>
      </c>
      <c r="Q827" s="204">
        <v>0</v>
      </c>
      <c r="R827" s="204">
        <f>Q827*H827</f>
        <v>0</v>
      </c>
      <c r="S827" s="204">
        <v>0</v>
      </c>
      <c r="T827" s="205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6" t="s">
        <v>412</v>
      </c>
      <c r="AT827" s="206" t="s">
        <v>152</v>
      </c>
      <c r="AU827" s="206" t="s">
        <v>158</v>
      </c>
      <c r="AY827" s="15" t="s">
        <v>150</v>
      </c>
      <c r="BE827" s="207">
        <f>IF(N827="základní",J827,0)</f>
        <v>0</v>
      </c>
      <c r="BF827" s="207">
        <f>IF(N827="snížená",J827,0)</f>
        <v>0</v>
      </c>
      <c r="BG827" s="207">
        <f>IF(N827="zákl. přenesená",J827,0)</f>
        <v>0</v>
      </c>
      <c r="BH827" s="207">
        <f>IF(N827="sníž. přenesená",J827,0)</f>
        <v>0</v>
      </c>
      <c r="BI827" s="207">
        <f>IF(N827="nulová",J827,0)</f>
        <v>0</v>
      </c>
      <c r="BJ827" s="15" t="s">
        <v>80</v>
      </c>
      <c r="BK827" s="207">
        <f>ROUND(I827*H827,2)</f>
        <v>0</v>
      </c>
      <c r="BL827" s="15" t="s">
        <v>412</v>
      </c>
      <c r="BM827" s="206" t="s">
        <v>2885</v>
      </c>
    </row>
    <row r="828" s="2" customFormat="1" ht="24.15" customHeight="1">
      <c r="A828" s="36"/>
      <c r="B828" s="37"/>
      <c r="C828" s="195" t="s">
        <v>2886</v>
      </c>
      <c r="D828" s="195" t="s">
        <v>152</v>
      </c>
      <c r="E828" s="196" t="s">
        <v>2887</v>
      </c>
      <c r="F828" s="197" t="s">
        <v>2888</v>
      </c>
      <c r="G828" s="198" t="s">
        <v>166</v>
      </c>
      <c r="H828" s="199">
        <v>98</v>
      </c>
      <c r="I828" s="200"/>
      <c r="J828" s="201">
        <f>ROUND(I828*H828,2)</f>
        <v>0</v>
      </c>
      <c r="K828" s="197" t="s">
        <v>156</v>
      </c>
      <c r="L828" s="42"/>
      <c r="M828" s="202" t="s">
        <v>19</v>
      </c>
      <c r="N828" s="203" t="s">
        <v>46</v>
      </c>
      <c r="O828" s="82"/>
      <c r="P828" s="204">
        <f>O828*H828</f>
        <v>0</v>
      </c>
      <c r="Q828" s="204">
        <v>0</v>
      </c>
      <c r="R828" s="204">
        <f>Q828*H828</f>
        <v>0</v>
      </c>
      <c r="S828" s="204">
        <v>0</v>
      </c>
      <c r="T828" s="20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206" t="s">
        <v>412</v>
      </c>
      <c r="AT828" s="206" t="s">
        <v>152</v>
      </c>
      <c r="AU828" s="206" t="s">
        <v>158</v>
      </c>
      <c r="AY828" s="15" t="s">
        <v>150</v>
      </c>
      <c r="BE828" s="207">
        <f>IF(N828="základní",J828,0)</f>
        <v>0</v>
      </c>
      <c r="BF828" s="207">
        <f>IF(N828="snížená",J828,0)</f>
        <v>0</v>
      </c>
      <c r="BG828" s="207">
        <f>IF(N828="zákl. přenesená",J828,0)</f>
        <v>0</v>
      </c>
      <c r="BH828" s="207">
        <f>IF(N828="sníž. přenesená",J828,0)</f>
        <v>0</v>
      </c>
      <c r="BI828" s="207">
        <f>IF(N828="nulová",J828,0)</f>
        <v>0</v>
      </c>
      <c r="BJ828" s="15" t="s">
        <v>80</v>
      </c>
      <c r="BK828" s="207">
        <f>ROUND(I828*H828,2)</f>
        <v>0</v>
      </c>
      <c r="BL828" s="15" t="s">
        <v>412</v>
      </c>
      <c r="BM828" s="206" t="s">
        <v>2889</v>
      </c>
    </row>
    <row r="829" s="2" customFormat="1" ht="14.4" customHeight="1">
      <c r="A829" s="36"/>
      <c r="B829" s="37"/>
      <c r="C829" s="195" t="s">
        <v>2890</v>
      </c>
      <c r="D829" s="195" t="s">
        <v>152</v>
      </c>
      <c r="E829" s="196" t="s">
        <v>2891</v>
      </c>
      <c r="F829" s="197" t="s">
        <v>2892</v>
      </c>
      <c r="G829" s="198" t="s">
        <v>2893</v>
      </c>
      <c r="H829" s="199">
        <v>38</v>
      </c>
      <c r="I829" s="200"/>
      <c r="J829" s="201">
        <f>ROUND(I829*H829,2)</f>
        <v>0</v>
      </c>
      <c r="K829" s="197" t="s">
        <v>156</v>
      </c>
      <c r="L829" s="42"/>
      <c r="M829" s="202" t="s">
        <v>19</v>
      </c>
      <c r="N829" s="203" t="s">
        <v>46</v>
      </c>
      <c r="O829" s="82"/>
      <c r="P829" s="204">
        <f>O829*H829</f>
        <v>0</v>
      </c>
      <c r="Q829" s="204">
        <v>0</v>
      </c>
      <c r="R829" s="204">
        <f>Q829*H829</f>
        <v>0</v>
      </c>
      <c r="S829" s="204">
        <v>0</v>
      </c>
      <c r="T829" s="20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206" t="s">
        <v>412</v>
      </c>
      <c r="AT829" s="206" t="s">
        <v>152</v>
      </c>
      <c r="AU829" s="206" t="s">
        <v>158</v>
      </c>
      <c r="AY829" s="15" t="s">
        <v>150</v>
      </c>
      <c r="BE829" s="207">
        <f>IF(N829="základní",J829,0)</f>
        <v>0</v>
      </c>
      <c r="BF829" s="207">
        <f>IF(N829="snížená",J829,0)</f>
        <v>0</v>
      </c>
      <c r="BG829" s="207">
        <f>IF(N829="zákl. přenesená",J829,0)</f>
        <v>0</v>
      </c>
      <c r="BH829" s="207">
        <f>IF(N829="sníž. přenesená",J829,0)</f>
        <v>0</v>
      </c>
      <c r="BI829" s="207">
        <f>IF(N829="nulová",J829,0)</f>
        <v>0</v>
      </c>
      <c r="BJ829" s="15" t="s">
        <v>80</v>
      </c>
      <c r="BK829" s="207">
        <f>ROUND(I829*H829,2)</f>
        <v>0</v>
      </c>
      <c r="BL829" s="15" t="s">
        <v>412</v>
      </c>
      <c r="BM829" s="206" t="s">
        <v>2894</v>
      </c>
    </row>
    <row r="830" s="2" customFormat="1" ht="14.4" customHeight="1">
      <c r="A830" s="36"/>
      <c r="B830" s="37"/>
      <c r="C830" s="195" t="s">
        <v>2895</v>
      </c>
      <c r="D830" s="195" t="s">
        <v>152</v>
      </c>
      <c r="E830" s="196" t="s">
        <v>2896</v>
      </c>
      <c r="F830" s="197" t="s">
        <v>2897</v>
      </c>
      <c r="G830" s="198" t="s">
        <v>2893</v>
      </c>
      <c r="H830" s="199">
        <v>1</v>
      </c>
      <c r="I830" s="200"/>
      <c r="J830" s="201">
        <f>ROUND(I830*H830,2)</f>
        <v>0</v>
      </c>
      <c r="K830" s="197" t="s">
        <v>156</v>
      </c>
      <c r="L830" s="42"/>
      <c r="M830" s="202" t="s">
        <v>19</v>
      </c>
      <c r="N830" s="203" t="s">
        <v>46</v>
      </c>
      <c r="O830" s="82"/>
      <c r="P830" s="204">
        <f>O830*H830</f>
        <v>0</v>
      </c>
      <c r="Q830" s="204">
        <v>0</v>
      </c>
      <c r="R830" s="204">
        <f>Q830*H830</f>
        <v>0</v>
      </c>
      <c r="S830" s="204">
        <v>0</v>
      </c>
      <c r="T830" s="205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206" t="s">
        <v>412</v>
      </c>
      <c r="AT830" s="206" t="s">
        <v>152</v>
      </c>
      <c r="AU830" s="206" t="s">
        <v>158</v>
      </c>
      <c r="AY830" s="15" t="s">
        <v>150</v>
      </c>
      <c r="BE830" s="207">
        <f>IF(N830="základní",J830,0)</f>
        <v>0</v>
      </c>
      <c r="BF830" s="207">
        <f>IF(N830="snížená",J830,0)</f>
        <v>0</v>
      </c>
      <c r="BG830" s="207">
        <f>IF(N830="zákl. přenesená",J830,0)</f>
        <v>0</v>
      </c>
      <c r="BH830" s="207">
        <f>IF(N830="sníž. přenesená",J830,0)</f>
        <v>0</v>
      </c>
      <c r="BI830" s="207">
        <f>IF(N830="nulová",J830,0)</f>
        <v>0</v>
      </c>
      <c r="BJ830" s="15" t="s">
        <v>80</v>
      </c>
      <c r="BK830" s="207">
        <f>ROUND(I830*H830,2)</f>
        <v>0</v>
      </c>
      <c r="BL830" s="15" t="s">
        <v>412</v>
      </c>
      <c r="BM830" s="206" t="s">
        <v>2898</v>
      </c>
    </row>
    <row r="831" s="2" customFormat="1" ht="24.15" customHeight="1">
      <c r="A831" s="36"/>
      <c r="B831" s="37"/>
      <c r="C831" s="195" t="s">
        <v>2899</v>
      </c>
      <c r="D831" s="195" t="s">
        <v>152</v>
      </c>
      <c r="E831" s="196" t="s">
        <v>2900</v>
      </c>
      <c r="F831" s="197" t="s">
        <v>2901</v>
      </c>
      <c r="G831" s="198" t="s">
        <v>2893</v>
      </c>
      <c r="H831" s="199">
        <v>1</v>
      </c>
      <c r="I831" s="200"/>
      <c r="J831" s="201">
        <f>ROUND(I831*H831,2)</f>
        <v>0</v>
      </c>
      <c r="K831" s="197" t="s">
        <v>156</v>
      </c>
      <c r="L831" s="42"/>
      <c r="M831" s="202" t="s">
        <v>19</v>
      </c>
      <c r="N831" s="203" t="s">
        <v>46</v>
      </c>
      <c r="O831" s="82"/>
      <c r="P831" s="204">
        <f>O831*H831</f>
        <v>0</v>
      </c>
      <c r="Q831" s="204">
        <v>0</v>
      </c>
      <c r="R831" s="204">
        <f>Q831*H831</f>
        <v>0</v>
      </c>
      <c r="S831" s="204">
        <v>0</v>
      </c>
      <c r="T831" s="205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206" t="s">
        <v>412</v>
      </c>
      <c r="AT831" s="206" t="s">
        <v>152</v>
      </c>
      <c r="AU831" s="206" t="s">
        <v>158</v>
      </c>
      <c r="AY831" s="15" t="s">
        <v>150</v>
      </c>
      <c r="BE831" s="207">
        <f>IF(N831="základní",J831,0)</f>
        <v>0</v>
      </c>
      <c r="BF831" s="207">
        <f>IF(N831="snížená",J831,0)</f>
        <v>0</v>
      </c>
      <c r="BG831" s="207">
        <f>IF(N831="zákl. přenesená",J831,0)</f>
        <v>0</v>
      </c>
      <c r="BH831" s="207">
        <f>IF(N831="sníž. přenesená",J831,0)</f>
        <v>0</v>
      </c>
      <c r="BI831" s="207">
        <f>IF(N831="nulová",J831,0)</f>
        <v>0</v>
      </c>
      <c r="BJ831" s="15" t="s">
        <v>80</v>
      </c>
      <c r="BK831" s="207">
        <f>ROUND(I831*H831,2)</f>
        <v>0</v>
      </c>
      <c r="BL831" s="15" t="s">
        <v>412</v>
      </c>
      <c r="BM831" s="206" t="s">
        <v>2902</v>
      </c>
    </row>
    <row r="832" s="2" customFormat="1" ht="14.4" customHeight="1">
      <c r="A832" s="36"/>
      <c r="B832" s="37"/>
      <c r="C832" s="195" t="s">
        <v>2903</v>
      </c>
      <c r="D832" s="195" t="s">
        <v>152</v>
      </c>
      <c r="E832" s="196" t="s">
        <v>2904</v>
      </c>
      <c r="F832" s="197" t="s">
        <v>2905</v>
      </c>
      <c r="G832" s="198" t="s">
        <v>2893</v>
      </c>
      <c r="H832" s="199">
        <v>1</v>
      </c>
      <c r="I832" s="200"/>
      <c r="J832" s="201">
        <f>ROUND(I832*H832,2)</f>
        <v>0</v>
      </c>
      <c r="K832" s="197" t="s">
        <v>156</v>
      </c>
      <c r="L832" s="42"/>
      <c r="M832" s="202" t="s">
        <v>19</v>
      </c>
      <c r="N832" s="203" t="s">
        <v>46</v>
      </c>
      <c r="O832" s="82"/>
      <c r="P832" s="204">
        <f>O832*H832</f>
        <v>0</v>
      </c>
      <c r="Q832" s="204">
        <v>0</v>
      </c>
      <c r="R832" s="204">
        <f>Q832*H832</f>
        <v>0</v>
      </c>
      <c r="S832" s="204">
        <v>0</v>
      </c>
      <c r="T832" s="205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206" t="s">
        <v>412</v>
      </c>
      <c r="AT832" s="206" t="s">
        <v>152</v>
      </c>
      <c r="AU832" s="206" t="s">
        <v>158</v>
      </c>
      <c r="AY832" s="15" t="s">
        <v>150</v>
      </c>
      <c r="BE832" s="207">
        <f>IF(N832="základní",J832,0)</f>
        <v>0</v>
      </c>
      <c r="BF832" s="207">
        <f>IF(N832="snížená",J832,0)</f>
        <v>0</v>
      </c>
      <c r="BG832" s="207">
        <f>IF(N832="zákl. přenesená",J832,0)</f>
        <v>0</v>
      </c>
      <c r="BH832" s="207">
        <f>IF(N832="sníž. přenesená",J832,0)</f>
        <v>0</v>
      </c>
      <c r="BI832" s="207">
        <f>IF(N832="nulová",J832,0)</f>
        <v>0</v>
      </c>
      <c r="BJ832" s="15" t="s">
        <v>80</v>
      </c>
      <c r="BK832" s="207">
        <f>ROUND(I832*H832,2)</f>
        <v>0</v>
      </c>
      <c r="BL832" s="15" t="s">
        <v>412</v>
      </c>
      <c r="BM832" s="206" t="s">
        <v>2906</v>
      </c>
    </row>
    <row r="833" s="2" customFormat="1" ht="14.4" customHeight="1">
      <c r="A833" s="36"/>
      <c r="B833" s="37"/>
      <c r="C833" s="195" t="s">
        <v>2907</v>
      </c>
      <c r="D833" s="195" t="s">
        <v>152</v>
      </c>
      <c r="E833" s="196" t="s">
        <v>2908</v>
      </c>
      <c r="F833" s="197" t="s">
        <v>2909</v>
      </c>
      <c r="G833" s="198" t="s">
        <v>2893</v>
      </c>
      <c r="H833" s="199">
        <v>1</v>
      </c>
      <c r="I833" s="200"/>
      <c r="J833" s="201">
        <f>ROUND(I833*H833,2)</f>
        <v>0</v>
      </c>
      <c r="K833" s="197" t="s">
        <v>156</v>
      </c>
      <c r="L833" s="42"/>
      <c r="M833" s="202" t="s">
        <v>19</v>
      </c>
      <c r="N833" s="203" t="s">
        <v>46</v>
      </c>
      <c r="O833" s="82"/>
      <c r="P833" s="204">
        <f>O833*H833</f>
        <v>0</v>
      </c>
      <c r="Q833" s="204">
        <v>0</v>
      </c>
      <c r="R833" s="204">
        <f>Q833*H833</f>
        <v>0</v>
      </c>
      <c r="S833" s="204">
        <v>0</v>
      </c>
      <c r="T833" s="205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206" t="s">
        <v>412</v>
      </c>
      <c r="AT833" s="206" t="s">
        <v>152</v>
      </c>
      <c r="AU833" s="206" t="s">
        <v>158</v>
      </c>
      <c r="AY833" s="15" t="s">
        <v>150</v>
      </c>
      <c r="BE833" s="207">
        <f>IF(N833="základní",J833,0)</f>
        <v>0</v>
      </c>
      <c r="BF833" s="207">
        <f>IF(N833="snížená",J833,0)</f>
        <v>0</v>
      </c>
      <c r="BG833" s="207">
        <f>IF(N833="zákl. přenesená",J833,0)</f>
        <v>0</v>
      </c>
      <c r="BH833" s="207">
        <f>IF(N833="sníž. přenesená",J833,0)</f>
        <v>0</v>
      </c>
      <c r="BI833" s="207">
        <f>IF(N833="nulová",J833,0)</f>
        <v>0</v>
      </c>
      <c r="BJ833" s="15" t="s">
        <v>80</v>
      </c>
      <c r="BK833" s="207">
        <f>ROUND(I833*H833,2)</f>
        <v>0</v>
      </c>
      <c r="BL833" s="15" t="s">
        <v>412</v>
      </c>
      <c r="BM833" s="206" t="s">
        <v>2910</v>
      </c>
    </row>
    <row r="834" s="2" customFormat="1" ht="14.4" customHeight="1">
      <c r="A834" s="36"/>
      <c r="B834" s="37"/>
      <c r="C834" s="195" t="s">
        <v>2911</v>
      </c>
      <c r="D834" s="195" t="s">
        <v>152</v>
      </c>
      <c r="E834" s="196" t="s">
        <v>2912</v>
      </c>
      <c r="F834" s="197" t="s">
        <v>2913</v>
      </c>
      <c r="G834" s="198" t="s">
        <v>2893</v>
      </c>
      <c r="H834" s="199">
        <v>1</v>
      </c>
      <c r="I834" s="200"/>
      <c r="J834" s="201">
        <f>ROUND(I834*H834,2)</f>
        <v>0</v>
      </c>
      <c r="K834" s="197" t="s">
        <v>156</v>
      </c>
      <c r="L834" s="42"/>
      <c r="M834" s="202" t="s">
        <v>19</v>
      </c>
      <c r="N834" s="203" t="s">
        <v>46</v>
      </c>
      <c r="O834" s="82"/>
      <c r="P834" s="204">
        <f>O834*H834</f>
        <v>0</v>
      </c>
      <c r="Q834" s="204">
        <v>0</v>
      </c>
      <c r="R834" s="204">
        <f>Q834*H834</f>
        <v>0</v>
      </c>
      <c r="S834" s="204">
        <v>0</v>
      </c>
      <c r="T834" s="205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06" t="s">
        <v>412</v>
      </c>
      <c r="AT834" s="206" t="s">
        <v>152</v>
      </c>
      <c r="AU834" s="206" t="s">
        <v>158</v>
      </c>
      <c r="AY834" s="15" t="s">
        <v>150</v>
      </c>
      <c r="BE834" s="207">
        <f>IF(N834="základní",J834,0)</f>
        <v>0</v>
      </c>
      <c r="BF834" s="207">
        <f>IF(N834="snížená",J834,0)</f>
        <v>0</v>
      </c>
      <c r="BG834" s="207">
        <f>IF(N834="zákl. přenesená",J834,0)</f>
        <v>0</v>
      </c>
      <c r="BH834" s="207">
        <f>IF(N834="sníž. přenesená",J834,0)</f>
        <v>0</v>
      </c>
      <c r="BI834" s="207">
        <f>IF(N834="nulová",J834,0)</f>
        <v>0</v>
      </c>
      <c r="BJ834" s="15" t="s">
        <v>80</v>
      </c>
      <c r="BK834" s="207">
        <f>ROUND(I834*H834,2)</f>
        <v>0</v>
      </c>
      <c r="BL834" s="15" t="s">
        <v>412</v>
      </c>
      <c r="BM834" s="206" t="s">
        <v>2914</v>
      </c>
    </row>
    <row r="835" s="2" customFormat="1" ht="14.4" customHeight="1">
      <c r="A835" s="36"/>
      <c r="B835" s="37"/>
      <c r="C835" s="195" t="s">
        <v>2915</v>
      </c>
      <c r="D835" s="195" t="s">
        <v>152</v>
      </c>
      <c r="E835" s="196" t="s">
        <v>2916</v>
      </c>
      <c r="F835" s="197" t="s">
        <v>2917</v>
      </c>
      <c r="G835" s="198" t="s">
        <v>166</v>
      </c>
      <c r="H835" s="199">
        <v>5</v>
      </c>
      <c r="I835" s="200"/>
      <c r="J835" s="201">
        <f>ROUND(I835*H835,2)</f>
        <v>0</v>
      </c>
      <c r="K835" s="197" t="s">
        <v>156</v>
      </c>
      <c r="L835" s="42"/>
      <c r="M835" s="202" t="s">
        <v>19</v>
      </c>
      <c r="N835" s="203" t="s">
        <v>46</v>
      </c>
      <c r="O835" s="82"/>
      <c r="P835" s="204">
        <f>O835*H835</f>
        <v>0</v>
      </c>
      <c r="Q835" s="204">
        <v>0</v>
      </c>
      <c r="R835" s="204">
        <f>Q835*H835</f>
        <v>0</v>
      </c>
      <c r="S835" s="204">
        <v>0</v>
      </c>
      <c r="T835" s="205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6" t="s">
        <v>412</v>
      </c>
      <c r="AT835" s="206" t="s">
        <v>152</v>
      </c>
      <c r="AU835" s="206" t="s">
        <v>158</v>
      </c>
      <c r="AY835" s="15" t="s">
        <v>150</v>
      </c>
      <c r="BE835" s="207">
        <f>IF(N835="základní",J835,0)</f>
        <v>0</v>
      </c>
      <c r="BF835" s="207">
        <f>IF(N835="snížená",J835,0)</f>
        <v>0</v>
      </c>
      <c r="BG835" s="207">
        <f>IF(N835="zákl. přenesená",J835,0)</f>
        <v>0</v>
      </c>
      <c r="BH835" s="207">
        <f>IF(N835="sníž. přenesená",J835,0)</f>
        <v>0</v>
      </c>
      <c r="BI835" s="207">
        <f>IF(N835="nulová",J835,0)</f>
        <v>0</v>
      </c>
      <c r="BJ835" s="15" t="s">
        <v>80</v>
      </c>
      <c r="BK835" s="207">
        <f>ROUND(I835*H835,2)</f>
        <v>0</v>
      </c>
      <c r="BL835" s="15" t="s">
        <v>412</v>
      </c>
      <c r="BM835" s="206" t="s">
        <v>2918</v>
      </c>
    </row>
    <row r="836" s="2" customFormat="1" ht="14.4" customHeight="1">
      <c r="A836" s="36"/>
      <c r="B836" s="37"/>
      <c r="C836" s="195" t="s">
        <v>2919</v>
      </c>
      <c r="D836" s="195" t="s">
        <v>152</v>
      </c>
      <c r="E836" s="196" t="s">
        <v>2920</v>
      </c>
      <c r="F836" s="197" t="s">
        <v>2921</v>
      </c>
      <c r="G836" s="198" t="s">
        <v>166</v>
      </c>
      <c r="H836" s="199">
        <v>38</v>
      </c>
      <c r="I836" s="200"/>
      <c r="J836" s="201">
        <f>ROUND(I836*H836,2)</f>
        <v>0</v>
      </c>
      <c r="K836" s="197" t="s">
        <v>156</v>
      </c>
      <c r="L836" s="42"/>
      <c r="M836" s="202" t="s">
        <v>19</v>
      </c>
      <c r="N836" s="203" t="s">
        <v>46</v>
      </c>
      <c r="O836" s="82"/>
      <c r="P836" s="204">
        <f>O836*H836</f>
        <v>0</v>
      </c>
      <c r="Q836" s="204">
        <v>0</v>
      </c>
      <c r="R836" s="204">
        <f>Q836*H836</f>
        <v>0</v>
      </c>
      <c r="S836" s="204">
        <v>0</v>
      </c>
      <c r="T836" s="205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206" t="s">
        <v>412</v>
      </c>
      <c r="AT836" s="206" t="s">
        <v>152</v>
      </c>
      <c r="AU836" s="206" t="s">
        <v>158</v>
      </c>
      <c r="AY836" s="15" t="s">
        <v>150</v>
      </c>
      <c r="BE836" s="207">
        <f>IF(N836="základní",J836,0)</f>
        <v>0</v>
      </c>
      <c r="BF836" s="207">
        <f>IF(N836="snížená",J836,0)</f>
        <v>0</v>
      </c>
      <c r="BG836" s="207">
        <f>IF(N836="zákl. přenesená",J836,0)</f>
        <v>0</v>
      </c>
      <c r="BH836" s="207">
        <f>IF(N836="sníž. přenesená",J836,0)</f>
        <v>0</v>
      </c>
      <c r="BI836" s="207">
        <f>IF(N836="nulová",J836,0)</f>
        <v>0</v>
      </c>
      <c r="BJ836" s="15" t="s">
        <v>80</v>
      </c>
      <c r="BK836" s="207">
        <f>ROUND(I836*H836,2)</f>
        <v>0</v>
      </c>
      <c r="BL836" s="15" t="s">
        <v>412</v>
      </c>
      <c r="BM836" s="206" t="s">
        <v>2922</v>
      </c>
    </row>
    <row r="837" s="2" customFormat="1" ht="14.4" customHeight="1">
      <c r="A837" s="36"/>
      <c r="B837" s="37"/>
      <c r="C837" s="195" t="s">
        <v>2923</v>
      </c>
      <c r="D837" s="195" t="s">
        <v>152</v>
      </c>
      <c r="E837" s="196" t="s">
        <v>2924</v>
      </c>
      <c r="F837" s="197" t="s">
        <v>2925</v>
      </c>
      <c r="G837" s="198" t="s">
        <v>166</v>
      </c>
      <c r="H837" s="199">
        <v>1372</v>
      </c>
      <c r="I837" s="200"/>
      <c r="J837" s="201">
        <f>ROUND(I837*H837,2)</f>
        <v>0</v>
      </c>
      <c r="K837" s="197" t="s">
        <v>156</v>
      </c>
      <c r="L837" s="42"/>
      <c r="M837" s="202" t="s">
        <v>19</v>
      </c>
      <c r="N837" s="203" t="s">
        <v>46</v>
      </c>
      <c r="O837" s="82"/>
      <c r="P837" s="204">
        <f>O837*H837</f>
        <v>0</v>
      </c>
      <c r="Q837" s="204">
        <v>0</v>
      </c>
      <c r="R837" s="204">
        <f>Q837*H837</f>
        <v>0</v>
      </c>
      <c r="S837" s="204">
        <v>0</v>
      </c>
      <c r="T837" s="20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206" t="s">
        <v>412</v>
      </c>
      <c r="AT837" s="206" t="s">
        <v>152</v>
      </c>
      <c r="AU837" s="206" t="s">
        <v>158</v>
      </c>
      <c r="AY837" s="15" t="s">
        <v>150</v>
      </c>
      <c r="BE837" s="207">
        <f>IF(N837="základní",J837,0)</f>
        <v>0</v>
      </c>
      <c r="BF837" s="207">
        <f>IF(N837="snížená",J837,0)</f>
        <v>0</v>
      </c>
      <c r="BG837" s="207">
        <f>IF(N837="zákl. přenesená",J837,0)</f>
        <v>0</v>
      </c>
      <c r="BH837" s="207">
        <f>IF(N837="sníž. přenesená",J837,0)</f>
        <v>0</v>
      </c>
      <c r="BI837" s="207">
        <f>IF(N837="nulová",J837,0)</f>
        <v>0</v>
      </c>
      <c r="BJ837" s="15" t="s">
        <v>80</v>
      </c>
      <c r="BK837" s="207">
        <f>ROUND(I837*H837,2)</f>
        <v>0</v>
      </c>
      <c r="BL837" s="15" t="s">
        <v>412</v>
      </c>
      <c r="BM837" s="206" t="s">
        <v>2926</v>
      </c>
    </row>
    <row r="838" s="2" customFormat="1" ht="24.15" customHeight="1">
      <c r="A838" s="36"/>
      <c r="B838" s="37"/>
      <c r="C838" s="195" t="s">
        <v>2927</v>
      </c>
      <c r="D838" s="195" t="s">
        <v>152</v>
      </c>
      <c r="E838" s="196" t="s">
        <v>2928</v>
      </c>
      <c r="F838" s="197" t="s">
        <v>2929</v>
      </c>
      <c r="G838" s="198" t="s">
        <v>166</v>
      </c>
      <c r="H838" s="199">
        <v>152</v>
      </c>
      <c r="I838" s="200"/>
      <c r="J838" s="201">
        <f>ROUND(I838*H838,2)</f>
        <v>0</v>
      </c>
      <c r="K838" s="197" t="s">
        <v>156</v>
      </c>
      <c r="L838" s="42"/>
      <c r="M838" s="202" t="s">
        <v>19</v>
      </c>
      <c r="N838" s="203" t="s">
        <v>46</v>
      </c>
      <c r="O838" s="82"/>
      <c r="P838" s="204">
        <f>O838*H838</f>
        <v>0</v>
      </c>
      <c r="Q838" s="204">
        <v>0</v>
      </c>
      <c r="R838" s="204">
        <f>Q838*H838</f>
        <v>0</v>
      </c>
      <c r="S838" s="204">
        <v>0</v>
      </c>
      <c r="T838" s="205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206" t="s">
        <v>412</v>
      </c>
      <c r="AT838" s="206" t="s">
        <v>152</v>
      </c>
      <c r="AU838" s="206" t="s">
        <v>158</v>
      </c>
      <c r="AY838" s="15" t="s">
        <v>150</v>
      </c>
      <c r="BE838" s="207">
        <f>IF(N838="základní",J838,0)</f>
        <v>0</v>
      </c>
      <c r="BF838" s="207">
        <f>IF(N838="snížená",J838,0)</f>
        <v>0</v>
      </c>
      <c r="BG838" s="207">
        <f>IF(N838="zákl. přenesená",J838,0)</f>
        <v>0</v>
      </c>
      <c r="BH838" s="207">
        <f>IF(N838="sníž. přenesená",J838,0)</f>
        <v>0</v>
      </c>
      <c r="BI838" s="207">
        <f>IF(N838="nulová",J838,0)</f>
        <v>0</v>
      </c>
      <c r="BJ838" s="15" t="s">
        <v>80</v>
      </c>
      <c r="BK838" s="207">
        <f>ROUND(I838*H838,2)</f>
        <v>0</v>
      </c>
      <c r="BL838" s="15" t="s">
        <v>412</v>
      </c>
      <c r="BM838" s="206" t="s">
        <v>2930</v>
      </c>
    </row>
    <row r="839" s="2" customFormat="1" ht="24.15" customHeight="1">
      <c r="A839" s="36"/>
      <c r="B839" s="37"/>
      <c r="C839" s="195" t="s">
        <v>2931</v>
      </c>
      <c r="D839" s="195" t="s">
        <v>152</v>
      </c>
      <c r="E839" s="196" t="s">
        <v>2932</v>
      </c>
      <c r="F839" s="197" t="s">
        <v>2933</v>
      </c>
      <c r="G839" s="198" t="s">
        <v>166</v>
      </c>
      <c r="H839" s="199">
        <v>25</v>
      </c>
      <c r="I839" s="200"/>
      <c r="J839" s="201">
        <f>ROUND(I839*H839,2)</f>
        <v>0</v>
      </c>
      <c r="K839" s="197" t="s">
        <v>156</v>
      </c>
      <c r="L839" s="42"/>
      <c r="M839" s="202" t="s">
        <v>19</v>
      </c>
      <c r="N839" s="203" t="s">
        <v>46</v>
      </c>
      <c r="O839" s="82"/>
      <c r="P839" s="204">
        <f>O839*H839</f>
        <v>0</v>
      </c>
      <c r="Q839" s="204">
        <v>0</v>
      </c>
      <c r="R839" s="204">
        <f>Q839*H839</f>
        <v>0</v>
      </c>
      <c r="S839" s="204">
        <v>0</v>
      </c>
      <c r="T839" s="205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206" t="s">
        <v>412</v>
      </c>
      <c r="AT839" s="206" t="s">
        <v>152</v>
      </c>
      <c r="AU839" s="206" t="s">
        <v>158</v>
      </c>
      <c r="AY839" s="15" t="s">
        <v>150</v>
      </c>
      <c r="BE839" s="207">
        <f>IF(N839="základní",J839,0)</f>
        <v>0</v>
      </c>
      <c r="BF839" s="207">
        <f>IF(N839="snížená",J839,0)</f>
        <v>0</v>
      </c>
      <c r="BG839" s="207">
        <f>IF(N839="zákl. přenesená",J839,0)</f>
        <v>0</v>
      </c>
      <c r="BH839" s="207">
        <f>IF(N839="sníž. přenesená",J839,0)</f>
        <v>0</v>
      </c>
      <c r="BI839" s="207">
        <f>IF(N839="nulová",J839,0)</f>
        <v>0</v>
      </c>
      <c r="BJ839" s="15" t="s">
        <v>80</v>
      </c>
      <c r="BK839" s="207">
        <f>ROUND(I839*H839,2)</f>
        <v>0</v>
      </c>
      <c r="BL839" s="15" t="s">
        <v>412</v>
      </c>
      <c r="BM839" s="206" t="s">
        <v>2934</v>
      </c>
    </row>
    <row r="840" s="2" customFormat="1" ht="14.4" customHeight="1">
      <c r="A840" s="36"/>
      <c r="B840" s="37"/>
      <c r="C840" s="195" t="s">
        <v>2935</v>
      </c>
      <c r="D840" s="195" t="s">
        <v>152</v>
      </c>
      <c r="E840" s="196" t="s">
        <v>2936</v>
      </c>
      <c r="F840" s="197" t="s">
        <v>2937</v>
      </c>
      <c r="G840" s="198" t="s">
        <v>166</v>
      </c>
      <c r="H840" s="199">
        <v>165</v>
      </c>
      <c r="I840" s="200"/>
      <c r="J840" s="201">
        <f>ROUND(I840*H840,2)</f>
        <v>0</v>
      </c>
      <c r="K840" s="197" t="s">
        <v>156</v>
      </c>
      <c r="L840" s="42"/>
      <c r="M840" s="202" t="s">
        <v>19</v>
      </c>
      <c r="N840" s="203" t="s">
        <v>46</v>
      </c>
      <c r="O840" s="82"/>
      <c r="P840" s="204">
        <f>O840*H840</f>
        <v>0</v>
      </c>
      <c r="Q840" s="204">
        <v>0</v>
      </c>
      <c r="R840" s="204">
        <f>Q840*H840</f>
        <v>0</v>
      </c>
      <c r="S840" s="204">
        <v>0</v>
      </c>
      <c r="T840" s="205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06" t="s">
        <v>412</v>
      </c>
      <c r="AT840" s="206" t="s">
        <v>152</v>
      </c>
      <c r="AU840" s="206" t="s">
        <v>158</v>
      </c>
      <c r="AY840" s="15" t="s">
        <v>150</v>
      </c>
      <c r="BE840" s="207">
        <f>IF(N840="základní",J840,0)</f>
        <v>0</v>
      </c>
      <c r="BF840" s="207">
        <f>IF(N840="snížená",J840,0)</f>
        <v>0</v>
      </c>
      <c r="BG840" s="207">
        <f>IF(N840="zákl. přenesená",J840,0)</f>
        <v>0</v>
      </c>
      <c r="BH840" s="207">
        <f>IF(N840="sníž. přenesená",J840,0)</f>
        <v>0</v>
      </c>
      <c r="BI840" s="207">
        <f>IF(N840="nulová",J840,0)</f>
        <v>0</v>
      </c>
      <c r="BJ840" s="15" t="s">
        <v>80</v>
      </c>
      <c r="BK840" s="207">
        <f>ROUND(I840*H840,2)</f>
        <v>0</v>
      </c>
      <c r="BL840" s="15" t="s">
        <v>412</v>
      </c>
      <c r="BM840" s="206" t="s">
        <v>2938</v>
      </c>
    </row>
    <row r="841" s="2" customFormat="1" ht="14.4" customHeight="1">
      <c r="A841" s="36"/>
      <c r="B841" s="37"/>
      <c r="C841" s="195" t="s">
        <v>2939</v>
      </c>
      <c r="D841" s="195" t="s">
        <v>152</v>
      </c>
      <c r="E841" s="196" t="s">
        <v>2940</v>
      </c>
      <c r="F841" s="197" t="s">
        <v>2941</v>
      </c>
      <c r="G841" s="198" t="s">
        <v>166</v>
      </c>
      <c r="H841" s="199">
        <v>35</v>
      </c>
      <c r="I841" s="200"/>
      <c r="J841" s="201">
        <f>ROUND(I841*H841,2)</f>
        <v>0</v>
      </c>
      <c r="K841" s="197" t="s">
        <v>156</v>
      </c>
      <c r="L841" s="42"/>
      <c r="M841" s="202" t="s">
        <v>19</v>
      </c>
      <c r="N841" s="203" t="s">
        <v>46</v>
      </c>
      <c r="O841" s="82"/>
      <c r="P841" s="204">
        <f>O841*H841</f>
        <v>0</v>
      </c>
      <c r="Q841" s="204">
        <v>0</v>
      </c>
      <c r="R841" s="204">
        <f>Q841*H841</f>
        <v>0</v>
      </c>
      <c r="S841" s="204">
        <v>0</v>
      </c>
      <c r="T841" s="20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206" t="s">
        <v>412</v>
      </c>
      <c r="AT841" s="206" t="s">
        <v>152</v>
      </c>
      <c r="AU841" s="206" t="s">
        <v>158</v>
      </c>
      <c r="AY841" s="15" t="s">
        <v>150</v>
      </c>
      <c r="BE841" s="207">
        <f>IF(N841="základní",J841,0)</f>
        <v>0</v>
      </c>
      <c r="BF841" s="207">
        <f>IF(N841="snížená",J841,0)</f>
        <v>0</v>
      </c>
      <c r="BG841" s="207">
        <f>IF(N841="zákl. přenesená",J841,0)</f>
        <v>0</v>
      </c>
      <c r="BH841" s="207">
        <f>IF(N841="sníž. přenesená",J841,0)</f>
        <v>0</v>
      </c>
      <c r="BI841" s="207">
        <f>IF(N841="nulová",J841,0)</f>
        <v>0</v>
      </c>
      <c r="BJ841" s="15" t="s">
        <v>80</v>
      </c>
      <c r="BK841" s="207">
        <f>ROUND(I841*H841,2)</f>
        <v>0</v>
      </c>
      <c r="BL841" s="15" t="s">
        <v>412</v>
      </c>
      <c r="BM841" s="206" t="s">
        <v>2942</v>
      </c>
    </row>
    <row r="842" s="2" customFormat="1" ht="24.15" customHeight="1">
      <c r="A842" s="36"/>
      <c r="B842" s="37"/>
      <c r="C842" s="195" t="s">
        <v>2943</v>
      </c>
      <c r="D842" s="195" t="s">
        <v>152</v>
      </c>
      <c r="E842" s="196" t="s">
        <v>2944</v>
      </c>
      <c r="F842" s="197" t="s">
        <v>2945</v>
      </c>
      <c r="G842" s="198" t="s">
        <v>166</v>
      </c>
      <c r="H842" s="199">
        <v>7</v>
      </c>
      <c r="I842" s="200"/>
      <c r="J842" s="201">
        <f>ROUND(I842*H842,2)</f>
        <v>0</v>
      </c>
      <c r="K842" s="197" t="s">
        <v>156</v>
      </c>
      <c r="L842" s="42"/>
      <c r="M842" s="202" t="s">
        <v>19</v>
      </c>
      <c r="N842" s="203" t="s">
        <v>46</v>
      </c>
      <c r="O842" s="82"/>
      <c r="P842" s="204">
        <f>O842*H842</f>
        <v>0</v>
      </c>
      <c r="Q842" s="204">
        <v>0</v>
      </c>
      <c r="R842" s="204">
        <f>Q842*H842</f>
        <v>0</v>
      </c>
      <c r="S842" s="204">
        <v>0</v>
      </c>
      <c r="T842" s="205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206" t="s">
        <v>412</v>
      </c>
      <c r="AT842" s="206" t="s">
        <v>152</v>
      </c>
      <c r="AU842" s="206" t="s">
        <v>158</v>
      </c>
      <c r="AY842" s="15" t="s">
        <v>150</v>
      </c>
      <c r="BE842" s="207">
        <f>IF(N842="základní",J842,0)</f>
        <v>0</v>
      </c>
      <c r="BF842" s="207">
        <f>IF(N842="snížená",J842,0)</f>
        <v>0</v>
      </c>
      <c r="BG842" s="207">
        <f>IF(N842="zákl. přenesená",J842,0)</f>
        <v>0</v>
      </c>
      <c r="BH842" s="207">
        <f>IF(N842="sníž. přenesená",J842,0)</f>
        <v>0</v>
      </c>
      <c r="BI842" s="207">
        <f>IF(N842="nulová",J842,0)</f>
        <v>0</v>
      </c>
      <c r="BJ842" s="15" t="s">
        <v>80</v>
      </c>
      <c r="BK842" s="207">
        <f>ROUND(I842*H842,2)</f>
        <v>0</v>
      </c>
      <c r="BL842" s="15" t="s">
        <v>412</v>
      </c>
      <c r="BM842" s="206" t="s">
        <v>2946</v>
      </c>
    </row>
    <row r="843" s="2" customFormat="1" ht="24.15" customHeight="1">
      <c r="A843" s="36"/>
      <c r="B843" s="37"/>
      <c r="C843" s="195" t="s">
        <v>2947</v>
      </c>
      <c r="D843" s="195" t="s">
        <v>152</v>
      </c>
      <c r="E843" s="196" t="s">
        <v>2948</v>
      </c>
      <c r="F843" s="197" t="s">
        <v>2949</v>
      </c>
      <c r="G843" s="198" t="s">
        <v>166</v>
      </c>
      <c r="H843" s="199">
        <v>7</v>
      </c>
      <c r="I843" s="200"/>
      <c r="J843" s="201">
        <f>ROUND(I843*H843,2)</f>
        <v>0</v>
      </c>
      <c r="K843" s="197" t="s">
        <v>156</v>
      </c>
      <c r="L843" s="42"/>
      <c r="M843" s="202" t="s">
        <v>19</v>
      </c>
      <c r="N843" s="203" t="s">
        <v>46</v>
      </c>
      <c r="O843" s="82"/>
      <c r="P843" s="204">
        <f>O843*H843</f>
        <v>0</v>
      </c>
      <c r="Q843" s="204">
        <v>0</v>
      </c>
      <c r="R843" s="204">
        <f>Q843*H843</f>
        <v>0</v>
      </c>
      <c r="S843" s="204">
        <v>0</v>
      </c>
      <c r="T843" s="205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206" t="s">
        <v>412</v>
      </c>
      <c r="AT843" s="206" t="s">
        <v>152</v>
      </c>
      <c r="AU843" s="206" t="s">
        <v>158</v>
      </c>
      <c r="AY843" s="15" t="s">
        <v>150</v>
      </c>
      <c r="BE843" s="207">
        <f>IF(N843="základní",J843,0)</f>
        <v>0</v>
      </c>
      <c r="BF843" s="207">
        <f>IF(N843="snížená",J843,0)</f>
        <v>0</v>
      </c>
      <c r="BG843" s="207">
        <f>IF(N843="zákl. přenesená",J843,0)</f>
        <v>0</v>
      </c>
      <c r="BH843" s="207">
        <f>IF(N843="sníž. přenesená",J843,0)</f>
        <v>0</v>
      </c>
      <c r="BI843" s="207">
        <f>IF(N843="nulová",J843,0)</f>
        <v>0</v>
      </c>
      <c r="BJ843" s="15" t="s">
        <v>80</v>
      </c>
      <c r="BK843" s="207">
        <f>ROUND(I843*H843,2)</f>
        <v>0</v>
      </c>
      <c r="BL843" s="15" t="s">
        <v>412</v>
      </c>
      <c r="BM843" s="206" t="s">
        <v>2950</v>
      </c>
    </row>
    <row r="844" s="2" customFormat="1" ht="24.15" customHeight="1">
      <c r="A844" s="36"/>
      <c r="B844" s="37"/>
      <c r="C844" s="195" t="s">
        <v>2951</v>
      </c>
      <c r="D844" s="195" t="s">
        <v>152</v>
      </c>
      <c r="E844" s="196" t="s">
        <v>2952</v>
      </c>
      <c r="F844" s="197" t="s">
        <v>2953</v>
      </c>
      <c r="G844" s="198" t="s">
        <v>166</v>
      </c>
      <c r="H844" s="199">
        <v>8</v>
      </c>
      <c r="I844" s="200"/>
      <c r="J844" s="201">
        <f>ROUND(I844*H844,2)</f>
        <v>0</v>
      </c>
      <c r="K844" s="197" t="s">
        <v>156</v>
      </c>
      <c r="L844" s="42"/>
      <c r="M844" s="202" t="s">
        <v>19</v>
      </c>
      <c r="N844" s="203" t="s">
        <v>46</v>
      </c>
      <c r="O844" s="82"/>
      <c r="P844" s="204">
        <f>O844*H844</f>
        <v>0</v>
      </c>
      <c r="Q844" s="204">
        <v>0</v>
      </c>
      <c r="R844" s="204">
        <f>Q844*H844</f>
        <v>0</v>
      </c>
      <c r="S844" s="204">
        <v>0</v>
      </c>
      <c r="T844" s="205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206" t="s">
        <v>412</v>
      </c>
      <c r="AT844" s="206" t="s">
        <v>152</v>
      </c>
      <c r="AU844" s="206" t="s">
        <v>158</v>
      </c>
      <c r="AY844" s="15" t="s">
        <v>150</v>
      </c>
      <c r="BE844" s="207">
        <f>IF(N844="základní",J844,0)</f>
        <v>0</v>
      </c>
      <c r="BF844" s="207">
        <f>IF(N844="snížená",J844,0)</f>
        <v>0</v>
      </c>
      <c r="BG844" s="207">
        <f>IF(N844="zákl. přenesená",J844,0)</f>
        <v>0</v>
      </c>
      <c r="BH844" s="207">
        <f>IF(N844="sníž. přenesená",J844,0)</f>
        <v>0</v>
      </c>
      <c r="BI844" s="207">
        <f>IF(N844="nulová",J844,0)</f>
        <v>0</v>
      </c>
      <c r="BJ844" s="15" t="s">
        <v>80</v>
      </c>
      <c r="BK844" s="207">
        <f>ROUND(I844*H844,2)</f>
        <v>0</v>
      </c>
      <c r="BL844" s="15" t="s">
        <v>412</v>
      </c>
      <c r="BM844" s="206" t="s">
        <v>2954</v>
      </c>
    </row>
    <row r="845" s="2" customFormat="1" ht="24.15" customHeight="1">
      <c r="A845" s="36"/>
      <c r="B845" s="37"/>
      <c r="C845" s="195" t="s">
        <v>2955</v>
      </c>
      <c r="D845" s="195" t="s">
        <v>152</v>
      </c>
      <c r="E845" s="196" t="s">
        <v>2956</v>
      </c>
      <c r="F845" s="197" t="s">
        <v>2957</v>
      </c>
      <c r="G845" s="198" t="s">
        <v>166</v>
      </c>
      <c r="H845" s="199">
        <v>8</v>
      </c>
      <c r="I845" s="200"/>
      <c r="J845" s="201">
        <f>ROUND(I845*H845,2)</f>
        <v>0</v>
      </c>
      <c r="K845" s="197" t="s">
        <v>156</v>
      </c>
      <c r="L845" s="42"/>
      <c r="M845" s="202" t="s">
        <v>19</v>
      </c>
      <c r="N845" s="203" t="s">
        <v>46</v>
      </c>
      <c r="O845" s="82"/>
      <c r="P845" s="204">
        <f>O845*H845</f>
        <v>0</v>
      </c>
      <c r="Q845" s="204">
        <v>0</v>
      </c>
      <c r="R845" s="204">
        <f>Q845*H845</f>
        <v>0</v>
      </c>
      <c r="S845" s="204">
        <v>0</v>
      </c>
      <c r="T845" s="20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6" t="s">
        <v>412</v>
      </c>
      <c r="AT845" s="206" t="s">
        <v>152</v>
      </c>
      <c r="AU845" s="206" t="s">
        <v>158</v>
      </c>
      <c r="AY845" s="15" t="s">
        <v>150</v>
      </c>
      <c r="BE845" s="207">
        <f>IF(N845="základní",J845,0)</f>
        <v>0</v>
      </c>
      <c r="BF845" s="207">
        <f>IF(N845="snížená",J845,0)</f>
        <v>0</v>
      </c>
      <c r="BG845" s="207">
        <f>IF(N845="zákl. přenesená",J845,0)</f>
        <v>0</v>
      </c>
      <c r="BH845" s="207">
        <f>IF(N845="sníž. přenesená",J845,0)</f>
        <v>0</v>
      </c>
      <c r="BI845" s="207">
        <f>IF(N845="nulová",J845,0)</f>
        <v>0</v>
      </c>
      <c r="BJ845" s="15" t="s">
        <v>80</v>
      </c>
      <c r="BK845" s="207">
        <f>ROUND(I845*H845,2)</f>
        <v>0</v>
      </c>
      <c r="BL845" s="15" t="s">
        <v>412</v>
      </c>
      <c r="BM845" s="206" t="s">
        <v>2958</v>
      </c>
    </row>
    <row r="846" s="2" customFormat="1" ht="24.15" customHeight="1">
      <c r="A846" s="36"/>
      <c r="B846" s="37"/>
      <c r="C846" s="195" t="s">
        <v>2959</v>
      </c>
      <c r="D846" s="195" t="s">
        <v>152</v>
      </c>
      <c r="E846" s="196" t="s">
        <v>2960</v>
      </c>
      <c r="F846" s="197" t="s">
        <v>2961</v>
      </c>
      <c r="G846" s="198" t="s">
        <v>166</v>
      </c>
      <c r="H846" s="199">
        <v>7</v>
      </c>
      <c r="I846" s="200"/>
      <c r="J846" s="201">
        <f>ROUND(I846*H846,2)</f>
        <v>0</v>
      </c>
      <c r="K846" s="197" t="s">
        <v>156</v>
      </c>
      <c r="L846" s="42"/>
      <c r="M846" s="202" t="s">
        <v>19</v>
      </c>
      <c r="N846" s="203" t="s">
        <v>46</v>
      </c>
      <c r="O846" s="82"/>
      <c r="P846" s="204">
        <f>O846*H846</f>
        <v>0</v>
      </c>
      <c r="Q846" s="204">
        <v>0</v>
      </c>
      <c r="R846" s="204">
        <f>Q846*H846</f>
        <v>0</v>
      </c>
      <c r="S846" s="204">
        <v>0</v>
      </c>
      <c r="T846" s="205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206" t="s">
        <v>412</v>
      </c>
      <c r="AT846" s="206" t="s">
        <v>152</v>
      </c>
      <c r="AU846" s="206" t="s">
        <v>158</v>
      </c>
      <c r="AY846" s="15" t="s">
        <v>150</v>
      </c>
      <c r="BE846" s="207">
        <f>IF(N846="základní",J846,0)</f>
        <v>0</v>
      </c>
      <c r="BF846" s="207">
        <f>IF(N846="snížená",J846,0)</f>
        <v>0</v>
      </c>
      <c r="BG846" s="207">
        <f>IF(N846="zákl. přenesená",J846,0)</f>
        <v>0</v>
      </c>
      <c r="BH846" s="207">
        <f>IF(N846="sníž. přenesená",J846,0)</f>
        <v>0</v>
      </c>
      <c r="BI846" s="207">
        <f>IF(N846="nulová",J846,0)</f>
        <v>0</v>
      </c>
      <c r="BJ846" s="15" t="s">
        <v>80</v>
      </c>
      <c r="BK846" s="207">
        <f>ROUND(I846*H846,2)</f>
        <v>0</v>
      </c>
      <c r="BL846" s="15" t="s">
        <v>412</v>
      </c>
      <c r="BM846" s="206" t="s">
        <v>2962</v>
      </c>
    </row>
    <row r="847" s="12" customFormat="1" ht="25.92" customHeight="1">
      <c r="A847" s="12"/>
      <c r="B847" s="179"/>
      <c r="C847" s="180"/>
      <c r="D847" s="181" t="s">
        <v>74</v>
      </c>
      <c r="E847" s="182" t="s">
        <v>2963</v>
      </c>
      <c r="F847" s="182" t="s">
        <v>2964</v>
      </c>
      <c r="G847" s="180"/>
      <c r="H847" s="180"/>
      <c r="I847" s="183"/>
      <c r="J847" s="184">
        <f>BK847</f>
        <v>0</v>
      </c>
      <c r="K847" s="180"/>
      <c r="L847" s="185"/>
      <c r="M847" s="186"/>
      <c r="N847" s="187"/>
      <c r="O847" s="187"/>
      <c r="P847" s="188">
        <f>SUM(P848:P865)</f>
        <v>0</v>
      </c>
      <c r="Q847" s="187"/>
      <c r="R847" s="188">
        <f>SUM(R848:R865)</f>
        <v>0</v>
      </c>
      <c r="S847" s="187"/>
      <c r="T847" s="189">
        <f>SUM(T848:T865)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190" t="s">
        <v>157</v>
      </c>
      <c r="AT847" s="191" t="s">
        <v>74</v>
      </c>
      <c r="AU847" s="191" t="s">
        <v>75</v>
      </c>
      <c r="AY847" s="190" t="s">
        <v>150</v>
      </c>
      <c r="BK847" s="192">
        <f>SUM(BK848:BK865)</f>
        <v>0</v>
      </c>
    </row>
    <row r="848" s="2" customFormat="1" ht="14.4" customHeight="1">
      <c r="A848" s="36"/>
      <c r="B848" s="37"/>
      <c r="C848" s="195" t="s">
        <v>2965</v>
      </c>
      <c r="D848" s="195" t="s">
        <v>152</v>
      </c>
      <c r="E848" s="196" t="s">
        <v>2966</v>
      </c>
      <c r="F848" s="197" t="s">
        <v>2967</v>
      </c>
      <c r="G848" s="198" t="s">
        <v>175</v>
      </c>
      <c r="H848" s="199">
        <v>560</v>
      </c>
      <c r="I848" s="200"/>
      <c r="J848" s="201">
        <f>ROUND(I848*H848,2)</f>
        <v>0</v>
      </c>
      <c r="K848" s="197" t="s">
        <v>156</v>
      </c>
      <c r="L848" s="42"/>
      <c r="M848" s="202" t="s">
        <v>19</v>
      </c>
      <c r="N848" s="203" t="s">
        <v>46</v>
      </c>
      <c r="O848" s="82"/>
      <c r="P848" s="204">
        <f>O848*H848</f>
        <v>0</v>
      </c>
      <c r="Q848" s="204">
        <v>0</v>
      </c>
      <c r="R848" s="204">
        <f>Q848*H848</f>
        <v>0</v>
      </c>
      <c r="S848" s="204">
        <v>0</v>
      </c>
      <c r="T848" s="20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6" t="s">
        <v>2254</v>
      </c>
      <c r="AT848" s="206" t="s">
        <v>152</v>
      </c>
      <c r="AU848" s="206" t="s">
        <v>80</v>
      </c>
      <c r="AY848" s="15" t="s">
        <v>150</v>
      </c>
      <c r="BE848" s="207">
        <f>IF(N848="základní",J848,0)</f>
        <v>0</v>
      </c>
      <c r="BF848" s="207">
        <f>IF(N848="snížená",J848,0)</f>
        <v>0</v>
      </c>
      <c r="BG848" s="207">
        <f>IF(N848="zákl. přenesená",J848,0)</f>
        <v>0</v>
      </c>
      <c r="BH848" s="207">
        <f>IF(N848="sníž. přenesená",J848,0)</f>
        <v>0</v>
      </c>
      <c r="BI848" s="207">
        <f>IF(N848="nulová",J848,0)</f>
        <v>0</v>
      </c>
      <c r="BJ848" s="15" t="s">
        <v>80</v>
      </c>
      <c r="BK848" s="207">
        <f>ROUND(I848*H848,2)</f>
        <v>0</v>
      </c>
      <c r="BL848" s="15" t="s">
        <v>2254</v>
      </c>
      <c r="BM848" s="206" t="s">
        <v>2968</v>
      </c>
    </row>
    <row r="849" s="2" customFormat="1" ht="14.4" customHeight="1">
      <c r="A849" s="36"/>
      <c r="B849" s="37"/>
      <c r="C849" s="195" t="s">
        <v>2969</v>
      </c>
      <c r="D849" s="195" t="s">
        <v>152</v>
      </c>
      <c r="E849" s="196" t="s">
        <v>2970</v>
      </c>
      <c r="F849" s="197" t="s">
        <v>2971</v>
      </c>
      <c r="G849" s="198" t="s">
        <v>175</v>
      </c>
      <c r="H849" s="199">
        <v>17</v>
      </c>
      <c r="I849" s="200"/>
      <c r="J849" s="201">
        <f>ROUND(I849*H849,2)</f>
        <v>0</v>
      </c>
      <c r="K849" s="197" t="s">
        <v>156</v>
      </c>
      <c r="L849" s="42"/>
      <c r="M849" s="202" t="s">
        <v>19</v>
      </c>
      <c r="N849" s="203" t="s">
        <v>46</v>
      </c>
      <c r="O849" s="82"/>
      <c r="P849" s="204">
        <f>O849*H849</f>
        <v>0</v>
      </c>
      <c r="Q849" s="204">
        <v>0</v>
      </c>
      <c r="R849" s="204">
        <f>Q849*H849</f>
        <v>0</v>
      </c>
      <c r="S849" s="204">
        <v>0</v>
      </c>
      <c r="T849" s="20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6" t="s">
        <v>2254</v>
      </c>
      <c r="AT849" s="206" t="s">
        <v>152</v>
      </c>
      <c r="AU849" s="206" t="s">
        <v>80</v>
      </c>
      <c r="AY849" s="15" t="s">
        <v>150</v>
      </c>
      <c r="BE849" s="207">
        <f>IF(N849="základní",J849,0)</f>
        <v>0</v>
      </c>
      <c r="BF849" s="207">
        <f>IF(N849="snížená",J849,0)</f>
        <v>0</v>
      </c>
      <c r="BG849" s="207">
        <f>IF(N849="zákl. přenesená",J849,0)</f>
        <v>0</v>
      </c>
      <c r="BH849" s="207">
        <f>IF(N849="sníž. přenesená",J849,0)</f>
        <v>0</v>
      </c>
      <c r="BI849" s="207">
        <f>IF(N849="nulová",J849,0)</f>
        <v>0</v>
      </c>
      <c r="BJ849" s="15" t="s">
        <v>80</v>
      </c>
      <c r="BK849" s="207">
        <f>ROUND(I849*H849,2)</f>
        <v>0</v>
      </c>
      <c r="BL849" s="15" t="s">
        <v>2254</v>
      </c>
      <c r="BM849" s="206" t="s">
        <v>2972</v>
      </c>
    </row>
    <row r="850" s="2" customFormat="1" ht="14.4" customHeight="1">
      <c r="A850" s="36"/>
      <c r="B850" s="37"/>
      <c r="C850" s="195" t="s">
        <v>2973</v>
      </c>
      <c r="D850" s="195" t="s">
        <v>152</v>
      </c>
      <c r="E850" s="196" t="s">
        <v>2974</v>
      </c>
      <c r="F850" s="197" t="s">
        <v>2975</v>
      </c>
      <c r="G850" s="198" t="s">
        <v>175</v>
      </c>
      <c r="H850" s="199">
        <v>248</v>
      </c>
      <c r="I850" s="200"/>
      <c r="J850" s="201">
        <f>ROUND(I850*H850,2)</f>
        <v>0</v>
      </c>
      <c r="K850" s="197" t="s">
        <v>156</v>
      </c>
      <c r="L850" s="42"/>
      <c r="M850" s="202" t="s">
        <v>19</v>
      </c>
      <c r="N850" s="203" t="s">
        <v>46</v>
      </c>
      <c r="O850" s="82"/>
      <c r="P850" s="204">
        <f>O850*H850</f>
        <v>0</v>
      </c>
      <c r="Q850" s="204">
        <v>0</v>
      </c>
      <c r="R850" s="204">
        <f>Q850*H850</f>
        <v>0</v>
      </c>
      <c r="S850" s="204">
        <v>0</v>
      </c>
      <c r="T850" s="205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206" t="s">
        <v>2254</v>
      </c>
      <c r="AT850" s="206" t="s">
        <v>152</v>
      </c>
      <c r="AU850" s="206" t="s">
        <v>80</v>
      </c>
      <c r="AY850" s="15" t="s">
        <v>150</v>
      </c>
      <c r="BE850" s="207">
        <f>IF(N850="základní",J850,0)</f>
        <v>0</v>
      </c>
      <c r="BF850" s="207">
        <f>IF(N850="snížená",J850,0)</f>
        <v>0</v>
      </c>
      <c r="BG850" s="207">
        <f>IF(N850="zákl. přenesená",J850,0)</f>
        <v>0</v>
      </c>
      <c r="BH850" s="207">
        <f>IF(N850="sníž. přenesená",J850,0)</f>
        <v>0</v>
      </c>
      <c r="BI850" s="207">
        <f>IF(N850="nulová",J850,0)</f>
        <v>0</v>
      </c>
      <c r="BJ850" s="15" t="s">
        <v>80</v>
      </c>
      <c r="BK850" s="207">
        <f>ROUND(I850*H850,2)</f>
        <v>0</v>
      </c>
      <c r="BL850" s="15" t="s">
        <v>2254</v>
      </c>
      <c r="BM850" s="206" t="s">
        <v>2976</v>
      </c>
    </row>
    <row r="851" s="2" customFormat="1" ht="14.4" customHeight="1">
      <c r="A851" s="36"/>
      <c r="B851" s="37"/>
      <c r="C851" s="195" t="s">
        <v>2977</v>
      </c>
      <c r="D851" s="195" t="s">
        <v>152</v>
      </c>
      <c r="E851" s="196" t="s">
        <v>2978</v>
      </c>
      <c r="F851" s="197" t="s">
        <v>2979</v>
      </c>
      <c r="G851" s="198" t="s">
        <v>175</v>
      </c>
      <c r="H851" s="199">
        <v>260</v>
      </c>
      <c r="I851" s="200"/>
      <c r="J851" s="201">
        <f>ROUND(I851*H851,2)</f>
        <v>0</v>
      </c>
      <c r="K851" s="197" t="s">
        <v>156</v>
      </c>
      <c r="L851" s="42"/>
      <c r="M851" s="202" t="s">
        <v>19</v>
      </c>
      <c r="N851" s="203" t="s">
        <v>46</v>
      </c>
      <c r="O851" s="82"/>
      <c r="P851" s="204">
        <f>O851*H851</f>
        <v>0</v>
      </c>
      <c r="Q851" s="204">
        <v>0</v>
      </c>
      <c r="R851" s="204">
        <f>Q851*H851</f>
        <v>0</v>
      </c>
      <c r="S851" s="204">
        <v>0</v>
      </c>
      <c r="T851" s="205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6" t="s">
        <v>2254</v>
      </c>
      <c r="AT851" s="206" t="s">
        <v>152</v>
      </c>
      <c r="AU851" s="206" t="s">
        <v>80</v>
      </c>
      <c r="AY851" s="15" t="s">
        <v>150</v>
      </c>
      <c r="BE851" s="207">
        <f>IF(N851="základní",J851,0)</f>
        <v>0</v>
      </c>
      <c r="BF851" s="207">
        <f>IF(N851="snížená",J851,0)</f>
        <v>0</v>
      </c>
      <c r="BG851" s="207">
        <f>IF(N851="zákl. přenesená",J851,0)</f>
        <v>0</v>
      </c>
      <c r="BH851" s="207">
        <f>IF(N851="sníž. přenesená",J851,0)</f>
        <v>0</v>
      </c>
      <c r="BI851" s="207">
        <f>IF(N851="nulová",J851,0)</f>
        <v>0</v>
      </c>
      <c r="BJ851" s="15" t="s">
        <v>80</v>
      </c>
      <c r="BK851" s="207">
        <f>ROUND(I851*H851,2)</f>
        <v>0</v>
      </c>
      <c r="BL851" s="15" t="s">
        <v>2254</v>
      </c>
      <c r="BM851" s="206" t="s">
        <v>2980</v>
      </c>
    </row>
    <row r="852" s="2" customFormat="1" ht="14.4" customHeight="1">
      <c r="A852" s="36"/>
      <c r="B852" s="37"/>
      <c r="C852" s="195" t="s">
        <v>2981</v>
      </c>
      <c r="D852" s="195" t="s">
        <v>152</v>
      </c>
      <c r="E852" s="196" t="s">
        <v>2982</v>
      </c>
      <c r="F852" s="197" t="s">
        <v>2983</v>
      </c>
      <c r="G852" s="198" t="s">
        <v>175</v>
      </c>
      <c r="H852" s="199">
        <v>227</v>
      </c>
      <c r="I852" s="200"/>
      <c r="J852" s="201">
        <f>ROUND(I852*H852,2)</f>
        <v>0</v>
      </c>
      <c r="K852" s="197" t="s">
        <v>156</v>
      </c>
      <c r="L852" s="42"/>
      <c r="M852" s="202" t="s">
        <v>19</v>
      </c>
      <c r="N852" s="203" t="s">
        <v>46</v>
      </c>
      <c r="O852" s="82"/>
      <c r="P852" s="204">
        <f>O852*H852</f>
        <v>0</v>
      </c>
      <c r="Q852" s="204">
        <v>0</v>
      </c>
      <c r="R852" s="204">
        <f>Q852*H852</f>
        <v>0</v>
      </c>
      <c r="S852" s="204">
        <v>0</v>
      </c>
      <c r="T852" s="205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206" t="s">
        <v>2254</v>
      </c>
      <c r="AT852" s="206" t="s">
        <v>152</v>
      </c>
      <c r="AU852" s="206" t="s">
        <v>80</v>
      </c>
      <c r="AY852" s="15" t="s">
        <v>150</v>
      </c>
      <c r="BE852" s="207">
        <f>IF(N852="základní",J852,0)</f>
        <v>0</v>
      </c>
      <c r="BF852" s="207">
        <f>IF(N852="snížená",J852,0)</f>
        <v>0</v>
      </c>
      <c r="BG852" s="207">
        <f>IF(N852="zákl. přenesená",J852,0)</f>
        <v>0</v>
      </c>
      <c r="BH852" s="207">
        <f>IF(N852="sníž. přenesená",J852,0)</f>
        <v>0</v>
      </c>
      <c r="BI852" s="207">
        <f>IF(N852="nulová",J852,0)</f>
        <v>0</v>
      </c>
      <c r="BJ852" s="15" t="s">
        <v>80</v>
      </c>
      <c r="BK852" s="207">
        <f>ROUND(I852*H852,2)</f>
        <v>0</v>
      </c>
      <c r="BL852" s="15" t="s">
        <v>2254</v>
      </c>
      <c r="BM852" s="206" t="s">
        <v>2984</v>
      </c>
    </row>
    <row r="853" s="2" customFormat="1" ht="14.4" customHeight="1">
      <c r="A853" s="36"/>
      <c r="B853" s="37"/>
      <c r="C853" s="195" t="s">
        <v>2985</v>
      </c>
      <c r="D853" s="195" t="s">
        <v>152</v>
      </c>
      <c r="E853" s="196" t="s">
        <v>2986</v>
      </c>
      <c r="F853" s="197" t="s">
        <v>2987</v>
      </c>
      <c r="G853" s="198" t="s">
        <v>175</v>
      </c>
      <c r="H853" s="199">
        <v>1141</v>
      </c>
      <c r="I853" s="200"/>
      <c r="J853" s="201">
        <f>ROUND(I853*H853,2)</f>
        <v>0</v>
      </c>
      <c r="K853" s="197" t="s">
        <v>156</v>
      </c>
      <c r="L853" s="42"/>
      <c r="M853" s="202" t="s">
        <v>19</v>
      </c>
      <c r="N853" s="203" t="s">
        <v>46</v>
      </c>
      <c r="O853" s="82"/>
      <c r="P853" s="204">
        <f>O853*H853</f>
        <v>0</v>
      </c>
      <c r="Q853" s="204">
        <v>0</v>
      </c>
      <c r="R853" s="204">
        <f>Q853*H853</f>
        <v>0</v>
      </c>
      <c r="S853" s="204">
        <v>0</v>
      </c>
      <c r="T853" s="205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6" t="s">
        <v>2254</v>
      </c>
      <c r="AT853" s="206" t="s">
        <v>152</v>
      </c>
      <c r="AU853" s="206" t="s">
        <v>80</v>
      </c>
      <c r="AY853" s="15" t="s">
        <v>150</v>
      </c>
      <c r="BE853" s="207">
        <f>IF(N853="základní",J853,0)</f>
        <v>0</v>
      </c>
      <c r="BF853" s="207">
        <f>IF(N853="snížená",J853,0)</f>
        <v>0</v>
      </c>
      <c r="BG853" s="207">
        <f>IF(N853="zákl. přenesená",J853,0)</f>
        <v>0</v>
      </c>
      <c r="BH853" s="207">
        <f>IF(N853="sníž. přenesená",J853,0)</f>
        <v>0</v>
      </c>
      <c r="BI853" s="207">
        <f>IF(N853="nulová",J853,0)</f>
        <v>0</v>
      </c>
      <c r="BJ853" s="15" t="s">
        <v>80</v>
      </c>
      <c r="BK853" s="207">
        <f>ROUND(I853*H853,2)</f>
        <v>0</v>
      </c>
      <c r="BL853" s="15" t="s">
        <v>2254</v>
      </c>
      <c r="BM853" s="206" t="s">
        <v>2988</v>
      </c>
    </row>
    <row r="854" s="2" customFormat="1" ht="14.4" customHeight="1">
      <c r="A854" s="36"/>
      <c r="B854" s="37"/>
      <c r="C854" s="195" t="s">
        <v>2989</v>
      </c>
      <c r="D854" s="195" t="s">
        <v>152</v>
      </c>
      <c r="E854" s="196" t="s">
        <v>2990</v>
      </c>
      <c r="F854" s="197" t="s">
        <v>2991</v>
      </c>
      <c r="G854" s="198" t="s">
        <v>175</v>
      </c>
      <c r="H854" s="199">
        <v>85</v>
      </c>
      <c r="I854" s="200"/>
      <c r="J854" s="201">
        <f>ROUND(I854*H854,2)</f>
        <v>0</v>
      </c>
      <c r="K854" s="197" t="s">
        <v>156</v>
      </c>
      <c r="L854" s="42"/>
      <c r="M854" s="202" t="s">
        <v>19</v>
      </c>
      <c r="N854" s="203" t="s">
        <v>46</v>
      </c>
      <c r="O854" s="82"/>
      <c r="P854" s="204">
        <f>O854*H854</f>
        <v>0</v>
      </c>
      <c r="Q854" s="204">
        <v>0</v>
      </c>
      <c r="R854" s="204">
        <f>Q854*H854</f>
        <v>0</v>
      </c>
      <c r="S854" s="204">
        <v>0</v>
      </c>
      <c r="T854" s="205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206" t="s">
        <v>2254</v>
      </c>
      <c r="AT854" s="206" t="s">
        <v>152</v>
      </c>
      <c r="AU854" s="206" t="s">
        <v>80</v>
      </c>
      <c r="AY854" s="15" t="s">
        <v>150</v>
      </c>
      <c r="BE854" s="207">
        <f>IF(N854="základní",J854,0)</f>
        <v>0</v>
      </c>
      <c r="BF854" s="207">
        <f>IF(N854="snížená",J854,0)</f>
        <v>0</v>
      </c>
      <c r="BG854" s="207">
        <f>IF(N854="zákl. přenesená",J854,0)</f>
        <v>0</v>
      </c>
      <c r="BH854" s="207">
        <f>IF(N854="sníž. přenesená",J854,0)</f>
        <v>0</v>
      </c>
      <c r="BI854" s="207">
        <f>IF(N854="nulová",J854,0)</f>
        <v>0</v>
      </c>
      <c r="BJ854" s="15" t="s">
        <v>80</v>
      </c>
      <c r="BK854" s="207">
        <f>ROUND(I854*H854,2)</f>
        <v>0</v>
      </c>
      <c r="BL854" s="15" t="s">
        <v>2254</v>
      </c>
      <c r="BM854" s="206" t="s">
        <v>2992</v>
      </c>
    </row>
    <row r="855" s="2" customFormat="1" ht="14.4" customHeight="1">
      <c r="A855" s="36"/>
      <c r="B855" s="37"/>
      <c r="C855" s="195" t="s">
        <v>2993</v>
      </c>
      <c r="D855" s="195" t="s">
        <v>152</v>
      </c>
      <c r="E855" s="196" t="s">
        <v>2994</v>
      </c>
      <c r="F855" s="197" t="s">
        <v>2995</v>
      </c>
      <c r="G855" s="198" t="s">
        <v>175</v>
      </c>
      <c r="H855" s="199">
        <v>216</v>
      </c>
      <c r="I855" s="200"/>
      <c r="J855" s="201">
        <f>ROUND(I855*H855,2)</f>
        <v>0</v>
      </c>
      <c r="K855" s="197" t="s">
        <v>156</v>
      </c>
      <c r="L855" s="42"/>
      <c r="M855" s="202" t="s">
        <v>19</v>
      </c>
      <c r="N855" s="203" t="s">
        <v>46</v>
      </c>
      <c r="O855" s="82"/>
      <c r="P855" s="204">
        <f>O855*H855</f>
        <v>0</v>
      </c>
      <c r="Q855" s="204">
        <v>0</v>
      </c>
      <c r="R855" s="204">
        <f>Q855*H855</f>
        <v>0</v>
      </c>
      <c r="S855" s="204">
        <v>0</v>
      </c>
      <c r="T855" s="205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6" t="s">
        <v>2254</v>
      </c>
      <c r="AT855" s="206" t="s">
        <v>152</v>
      </c>
      <c r="AU855" s="206" t="s">
        <v>80</v>
      </c>
      <c r="AY855" s="15" t="s">
        <v>150</v>
      </c>
      <c r="BE855" s="207">
        <f>IF(N855="základní",J855,0)</f>
        <v>0</v>
      </c>
      <c r="BF855" s="207">
        <f>IF(N855="snížená",J855,0)</f>
        <v>0</v>
      </c>
      <c r="BG855" s="207">
        <f>IF(N855="zákl. přenesená",J855,0)</f>
        <v>0</v>
      </c>
      <c r="BH855" s="207">
        <f>IF(N855="sníž. přenesená",J855,0)</f>
        <v>0</v>
      </c>
      <c r="BI855" s="207">
        <f>IF(N855="nulová",J855,0)</f>
        <v>0</v>
      </c>
      <c r="BJ855" s="15" t="s">
        <v>80</v>
      </c>
      <c r="BK855" s="207">
        <f>ROUND(I855*H855,2)</f>
        <v>0</v>
      </c>
      <c r="BL855" s="15" t="s">
        <v>2254</v>
      </c>
      <c r="BM855" s="206" t="s">
        <v>2996</v>
      </c>
    </row>
    <row r="856" s="2" customFormat="1" ht="14.4" customHeight="1">
      <c r="A856" s="36"/>
      <c r="B856" s="37"/>
      <c r="C856" s="195" t="s">
        <v>2997</v>
      </c>
      <c r="D856" s="195" t="s">
        <v>152</v>
      </c>
      <c r="E856" s="196" t="s">
        <v>2998</v>
      </c>
      <c r="F856" s="197" t="s">
        <v>2999</v>
      </c>
      <c r="G856" s="198" t="s">
        <v>175</v>
      </c>
      <c r="H856" s="199">
        <v>244</v>
      </c>
      <c r="I856" s="200"/>
      <c r="J856" s="201">
        <f>ROUND(I856*H856,2)</f>
        <v>0</v>
      </c>
      <c r="K856" s="197" t="s">
        <v>156</v>
      </c>
      <c r="L856" s="42"/>
      <c r="M856" s="202" t="s">
        <v>19</v>
      </c>
      <c r="N856" s="203" t="s">
        <v>46</v>
      </c>
      <c r="O856" s="82"/>
      <c r="P856" s="204">
        <f>O856*H856</f>
        <v>0</v>
      </c>
      <c r="Q856" s="204">
        <v>0</v>
      </c>
      <c r="R856" s="204">
        <f>Q856*H856</f>
        <v>0</v>
      </c>
      <c r="S856" s="204">
        <v>0</v>
      </c>
      <c r="T856" s="205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206" t="s">
        <v>2254</v>
      </c>
      <c r="AT856" s="206" t="s">
        <v>152</v>
      </c>
      <c r="AU856" s="206" t="s">
        <v>80</v>
      </c>
      <c r="AY856" s="15" t="s">
        <v>150</v>
      </c>
      <c r="BE856" s="207">
        <f>IF(N856="základní",J856,0)</f>
        <v>0</v>
      </c>
      <c r="BF856" s="207">
        <f>IF(N856="snížená",J856,0)</f>
        <v>0</v>
      </c>
      <c r="BG856" s="207">
        <f>IF(N856="zákl. přenesená",J856,0)</f>
        <v>0</v>
      </c>
      <c r="BH856" s="207">
        <f>IF(N856="sníž. přenesená",J856,0)</f>
        <v>0</v>
      </c>
      <c r="BI856" s="207">
        <f>IF(N856="nulová",J856,0)</f>
        <v>0</v>
      </c>
      <c r="BJ856" s="15" t="s">
        <v>80</v>
      </c>
      <c r="BK856" s="207">
        <f>ROUND(I856*H856,2)</f>
        <v>0</v>
      </c>
      <c r="BL856" s="15" t="s">
        <v>2254</v>
      </c>
      <c r="BM856" s="206" t="s">
        <v>3000</v>
      </c>
    </row>
    <row r="857" s="2" customFormat="1" ht="14.4" customHeight="1">
      <c r="A857" s="36"/>
      <c r="B857" s="37"/>
      <c r="C857" s="195" t="s">
        <v>3001</v>
      </c>
      <c r="D857" s="195" t="s">
        <v>152</v>
      </c>
      <c r="E857" s="196" t="s">
        <v>3002</v>
      </c>
      <c r="F857" s="197" t="s">
        <v>3003</v>
      </c>
      <c r="G857" s="198" t="s">
        <v>175</v>
      </c>
      <c r="H857" s="199">
        <v>1931</v>
      </c>
      <c r="I857" s="200"/>
      <c r="J857" s="201">
        <f>ROUND(I857*H857,2)</f>
        <v>0</v>
      </c>
      <c r="K857" s="197" t="s">
        <v>156</v>
      </c>
      <c r="L857" s="42"/>
      <c r="M857" s="202" t="s">
        <v>19</v>
      </c>
      <c r="N857" s="203" t="s">
        <v>46</v>
      </c>
      <c r="O857" s="82"/>
      <c r="P857" s="204">
        <f>O857*H857</f>
        <v>0</v>
      </c>
      <c r="Q857" s="204">
        <v>0</v>
      </c>
      <c r="R857" s="204">
        <f>Q857*H857</f>
        <v>0</v>
      </c>
      <c r="S857" s="204">
        <v>0</v>
      </c>
      <c r="T857" s="205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206" t="s">
        <v>2254</v>
      </c>
      <c r="AT857" s="206" t="s">
        <v>152</v>
      </c>
      <c r="AU857" s="206" t="s">
        <v>80</v>
      </c>
      <c r="AY857" s="15" t="s">
        <v>150</v>
      </c>
      <c r="BE857" s="207">
        <f>IF(N857="základní",J857,0)</f>
        <v>0</v>
      </c>
      <c r="BF857" s="207">
        <f>IF(N857="snížená",J857,0)</f>
        <v>0</v>
      </c>
      <c r="BG857" s="207">
        <f>IF(N857="zákl. přenesená",J857,0)</f>
        <v>0</v>
      </c>
      <c r="BH857" s="207">
        <f>IF(N857="sníž. přenesená",J857,0)</f>
        <v>0</v>
      </c>
      <c r="BI857" s="207">
        <f>IF(N857="nulová",J857,0)</f>
        <v>0</v>
      </c>
      <c r="BJ857" s="15" t="s">
        <v>80</v>
      </c>
      <c r="BK857" s="207">
        <f>ROUND(I857*H857,2)</f>
        <v>0</v>
      </c>
      <c r="BL857" s="15" t="s">
        <v>2254</v>
      </c>
      <c r="BM857" s="206" t="s">
        <v>3004</v>
      </c>
    </row>
    <row r="858" s="2" customFormat="1" ht="14.4" customHeight="1">
      <c r="A858" s="36"/>
      <c r="B858" s="37"/>
      <c r="C858" s="195" t="s">
        <v>3005</v>
      </c>
      <c r="D858" s="195" t="s">
        <v>152</v>
      </c>
      <c r="E858" s="196" t="s">
        <v>3006</v>
      </c>
      <c r="F858" s="197" t="s">
        <v>3007</v>
      </c>
      <c r="G858" s="198" t="s">
        <v>175</v>
      </c>
      <c r="H858" s="199">
        <v>216</v>
      </c>
      <c r="I858" s="200"/>
      <c r="J858" s="201">
        <f>ROUND(I858*H858,2)</f>
        <v>0</v>
      </c>
      <c r="K858" s="197" t="s">
        <v>156</v>
      </c>
      <c r="L858" s="42"/>
      <c r="M858" s="202" t="s">
        <v>19</v>
      </c>
      <c r="N858" s="203" t="s">
        <v>46</v>
      </c>
      <c r="O858" s="82"/>
      <c r="P858" s="204">
        <f>O858*H858</f>
        <v>0</v>
      </c>
      <c r="Q858" s="204">
        <v>0</v>
      </c>
      <c r="R858" s="204">
        <f>Q858*H858</f>
        <v>0</v>
      </c>
      <c r="S858" s="204">
        <v>0</v>
      </c>
      <c r="T858" s="205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206" t="s">
        <v>2254</v>
      </c>
      <c r="AT858" s="206" t="s">
        <v>152</v>
      </c>
      <c r="AU858" s="206" t="s">
        <v>80</v>
      </c>
      <c r="AY858" s="15" t="s">
        <v>150</v>
      </c>
      <c r="BE858" s="207">
        <f>IF(N858="základní",J858,0)</f>
        <v>0</v>
      </c>
      <c r="BF858" s="207">
        <f>IF(N858="snížená",J858,0)</f>
        <v>0</v>
      </c>
      <c r="BG858" s="207">
        <f>IF(N858="zákl. přenesená",J858,0)</f>
        <v>0</v>
      </c>
      <c r="BH858" s="207">
        <f>IF(N858="sníž. přenesená",J858,0)</f>
        <v>0</v>
      </c>
      <c r="BI858" s="207">
        <f>IF(N858="nulová",J858,0)</f>
        <v>0</v>
      </c>
      <c r="BJ858" s="15" t="s">
        <v>80</v>
      </c>
      <c r="BK858" s="207">
        <f>ROUND(I858*H858,2)</f>
        <v>0</v>
      </c>
      <c r="BL858" s="15" t="s">
        <v>2254</v>
      </c>
      <c r="BM858" s="206" t="s">
        <v>3008</v>
      </c>
    </row>
    <row r="859" s="2" customFormat="1" ht="14.4" customHeight="1">
      <c r="A859" s="36"/>
      <c r="B859" s="37"/>
      <c r="C859" s="195" t="s">
        <v>3009</v>
      </c>
      <c r="D859" s="195" t="s">
        <v>152</v>
      </c>
      <c r="E859" s="196" t="s">
        <v>3010</v>
      </c>
      <c r="F859" s="197" t="s">
        <v>3011</v>
      </c>
      <c r="G859" s="198" t="s">
        <v>175</v>
      </c>
      <c r="H859" s="199">
        <v>221</v>
      </c>
      <c r="I859" s="200"/>
      <c r="J859" s="201">
        <f>ROUND(I859*H859,2)</f>
        <v>0</v>
      </c>
      <c r="K859" s="197" t="s">
        <v>156</v>
      </c>
      <c r="L859" s="42"/>
      <c r="M859" s="202" t="s">
        <v>19</v>
      </c>
      <c r="N859" s="203" t="s">
        <v>46</v>
      </c>
      <c r="O859" s="82"/>
      <c r="P859" s="204">
        <f>O859*H859</f>
        <v>0</v>
      </c>
      <c r="Q859" s="204">
        <v>0</v>
      </c>
      <c r="R859" s="204">
        <f>Q859*H859</f>
        <v>0</v>
      </c>
      <c r="S859" s="204">
        <v>0</v>
      </c>
      <c r="T859" s="205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6" t="s">
        <v>2254</v>
      </c>
      <c r="AT859" s="206" t="s">
        <v>152</v>
      </c>
      <c r="AU859" s="206" t="s">
        <v>80</v>
      </c>
      <c r="AY859" s="15" t="s">
        <v>150</v>
      </c>
      <c r="BE859" s="207">
        <f>IF(N859="základní",J859,0)</f>
        <v>0</v>
      </c>
      <c r="BF859" s="207">
        <f>IF(N859="snížená",J859,0)</f>
        <v>0</v>
      </c>
      <c r="BG859" s="207">
        <f>IF(N859="zákl. přenesená",J859,0)</f>
        <v>0</v>
      </c>
      <c r="BH859" s="207">
        <f>IF(N859="sníž. přenesená",J859,0)</f>
        <v>0</v>
      </c>
      <c r="BI859" s="207">
        <f>IF(N859="nulová",J859,0)</f>
        <v>0</v>
      </c>
      <c r="BJ859" s="15" t="s">
        <v>80</v>
      </c>
      <c r="BK859" s="207">
        <f>ROUND(I859*H859,2)</f>
        <v>0</v>
      </c>
      <c r="BL859" s="15" t="s">
        <v>2254</v>
      </c>
      <c r="BM859" s="206" t="s">
        <v>3012</v>
      </c>
    </row>
    <row r="860" s="2" customFormat="1" ht="14.4" customHeight="1">
      <c r="A860" s="36"/>
      <c r="B860" s="37"/>
      <c r="C860" s="195" t="s">
        <v>3013</v>
      </c>
      <c r="D860" s="195" t="s">
        <v>152</v>
      </c>
      <c r="E860" s="196" t="s">
        <v>3014</v>
      </c>
      <c r="F860" s="197" t="s">
        <v>3015</v>
      </c>
      <c r="G860" s="198" t="s">
        <v>175</v>
      </c>
      <c r="H860" s="199">
        <v>468</v>
      </c>
      <c r="I860" s="200"/>
      <c r="J860" s="201">
        <f>ROUND(I860*H860,2)</f>
        <v>0</v>
      </c>
      <c r="K860" s="197" t="s">
        <v>156</v>
      </c>
      <c r="L860" s="42"/>
      <c r="M860" s="202" t="s">
        <v>19</v>
      </c>
      <c r="N860" s="203" t="s">
        <v>46</v>
      </c>
      <c r="O860" s="82"/>
      <c r="P860" s="204">
        <f>O860*H860</f>
        <v>0</v>
      </c>
      <c r="Q860" s="204">
        <v>0</v>
      </c>
      <c r="R860" s="204">
        <f>Q860*H860</f>
        <v>0</v>
      </c>
      <c r="S860" s="204">
        <v>0</v>
      </c>
      <c r="T860" s="205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206" t="s">
        <v>2254</v>
      </c>
      <c r="AT860" s="206" t="s">
        <v>152</v>
      </c>
      <c r="AU860" s="206" t="s">
        <v>80</v>
      </c>
      <c r="AY860" s="15" t="s">
        <v>150</v>
      </c>
      <c r="BE860" s="207">
        <f>IF(N860="základní",J860,0)</f>
        <v>0</v>
      </c>
      <c r="BF860" s="207">
        <f>IF(N860="snížená",J860,0)</f>
        <v>0</v>
      </c>
      <c r="BG860" s="207">
        <f>IF(N860="zákl. přenesená",J860,0)</f>
        <v>0</v>
      </c>
      <c r="BH860" s="207">
        <f>IF(N860="sníž. přenesená",J860,0)</f>
        <v>0</v>
      </c>
      <c r="BI860" s="207">
        <f>IF(N860="nulová",J860,0)</f>
        <v>0</v>
      </c>
      <c r="BJ860" s="15" t="s">
        <v>80</v>
      </c>
      <c r="BK860" s="207">
        <f>ROUND(I860*H860,2)</f>
        <v>0</v>
      </c>
      <c r="BL860" s="15" t="s">
        <v>2254</v>
      </c>
      <c r="BM860" s="206" t="s">
        <v>3016</v>
      </c>
    </row>
    <row r="861" s="2" customFormat="1" ht="14.4" customHeight="1">
      <c r="A861" s="36"/>
      <c r="B861" s="37"/>
      <c r="C861" s="195" t="s">
        <v>3017</v>
      </c>
      <c r="D861" s="195" t="s">
        <v>152</v>
      </c>
      <c r="E861" s="196" t="s">
        <v>3018</v>
      </c>
      <c r="F861" s="197" t="s">
        <v>3019</v>
      </c>
      <c r="G861" s="198" t="s">
        <v>175</v>
      </c>
      <c r="H861" s="199">
        <v>1172</v>
      </c>
      <c r="I861" s="200"/>
      <c r="J861" s="201">
        <f>ROUND(I861*H861,2)</f>
        <v>0</v>
      </c>
      <c r="K861" s="197" t="s">
        <v>156</v>
      </c>
      <c r="L861" s="42"/>
      <c r="M861" s="202" t="s">
        <v>19</v>
      </c>
      <c r="N861" s="203" t="s">
        <v>46</v>
      </c>
      <c r="O861" s="82"/>
      <c r="P861" s="204">
        <f>O861*H861</f>
        <v>0</v>
      </c>
      <c r="Q861" s="204">
        <v>0</v>
      </c>
      <c r="R861" s="204">
        <f>Q861*H861</f>
        <v>0</v>
      </c>
      <c r="S861" s="204">
        <v>0</v>
      </c>
      <c r="T861" s="20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206" t="s">
        <v>2254</v>
      </c>
      <c r="AT861" s="206" t="s">
        <v>152</v>
      </c>
      <c r="AU861" s="206" t="s">
        <v>80</v>
      </c>
      <c r="AY861" s="15" t="s">
        <v>150</v>
      </c>
      <c r="BE861" s="207">
        <f>IF(N861="základní",J861,0)</f>
        <v>0</v>
      </c>
      <c r="BF861" s="207">
        <f>IF(N861="snížená",J861,0)</f>
        <v>0</v>
      </c>
      <c r="BG861" s="207">
        <f>IF(N861="zákl. přenesená",J861,0)</f>
        <v>0</v>
      </c>
      <c r="BH861" s="207">
        <f>IF(N861="sníž. přenesená",J861,0)</f>
        <v>0</v>
      </c>
      <c r="BI861" s="207">
        <f>IF(N861="nulová",J861,0)</f>
        <v>0</v>
      </c>
      <c r="BJ861" s="15" t="s">
        <v>80</v>
      </c>
      <c r="BK861" s="207">
        <f>ROUND(I861*H861,2)</f>
        <v>0</v>
      </c>
      <c r="BL861" s="15" t="s">
        <v>2254</v>
      </c>
      <c r="BM861" s="206" t="s">
        <v>3020</v>
      </c>
    </row>
    <row r="862" s="2" customFormat="1" ht="14.4" customHeight="1">
      <c r="A862" s="36"/>
      <c r="B862" s="37"/>
      <c r="C862" s="195" t="s">
        <v>3021</v>
      </c>
      <c r="D862" s="195" t="s">
        <v>152</v>
      </c>
      <c r="E862" s="196" t="s">
        <v>3022</v>
      </c>
      <c r="F862" s="197" t="s">
        <v>3023</v>
      </c>
      <c r="G862" s="198" t="s">
        <v>175</v>
      </c>
      <c r="H862" s="199">
        <v>120</v>
      </c>
      <c r="I862" s="200"/>
      <c r="J862" s="201">
        <f>ROUND(I862*H862,2)</f>
        <v>0</v>
      </c>
      <c r="K862" s="197" t="s">
        <v>156</v>
      </c>
      <c r="L862" s="42"/>
      <c r="M862" s="202" t="s">
        <v>19</v>
      </c>
      <c r="N862" s="203" t="s">
        <v>46</v>
      </c>
      <c r="O862" s="82"/>
      <c r="P862" s="204">
        <f>O862*H862</f>
        <v>0</v>
      </c>
      <c r="Q862" s="204">
        <v>0</v>
      </c>
      <c r="R862" s="204">
        <f>Q862*H862</f>
        <v>0</v>
      </c>
      <c r="S862" s="204">
        <v>0</v>
      </c>
      <c r="T862" s="205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206" t="s">
        <v>2254</v>
      </c>
      <c r="AT862" s="206" t="s">
        <v>152</v>
      </c>
      <c r="AU862" s="206" t="s">
        <v>80</v>
      </c>
      <c r="AY862" s="15" t="s">
        <v>150</v>
      </c>
      <c r="BE862" s="207">
        <f>IF(N862="základní",J862,0)</f>
        <v>0</v>
      </c>
      <c r="BF862" s="207">
        <f>IF(N862="snížená",J862,0)</f>
        <v>0</v>
      </c>
      <c r="BG862" s="207">
        <f>IF(N862="zákl. přenesená",J862,0)</f>
        <v>0</v>
      </c>
      <c r="BH862" s="207">
        <f>IF(N862="sníž. přenesená",J862,0)</f>
        <v>0</v>
      </c>
      <c r="BI862" s="207">
        <f>IF(N862="nulová",J862,0)</f>
        <v>0</v>
      </c>
      <c r="BJ862" s="15" t="s">
        <v>80</v>
      </c>
      <c r="BK862" s="207">
        <f>ROUND(I862*H862,2)</f>
        <v>0</v>
      </c>
      <c r="BL862" s="15" t="s">
        <v>2254</v>
      </c>
      <c r="BM862" s="206" t="s">
        <v>3024</v>
      </c>
    </row>
    <row r="863" s="2" customFormat="1" ht="14.4" customHeight="1">
      <c r="A863" s="36"/>
      <c r="B863" s="37"/>
      <c r="C863" s="195" t="s">
        <v>3025</v>
      </c>
      <c r="D863" s="195" t="s">
        <v>152</v>
      </c>
      <c r="E863" s="196" t="s">
        <v>3026</v>
      </c>
      <c r="F863" s="197" t="s">
        <v>3027</v>
      </c>
      <c r="G863" s="198" t="s">
        <v>175</v>
      </c>
      <c r="H863" s="199">
        <v>206</v>
      </c>
      <c r="I863" s="200"/>
      <c r="J863" s="201">
        <f>ROUND(I863*H863,2)</f>
        <v>0</v>
      </c>
      <c r="K863" s="197" t="s">
        <v>156</v>
      </c>
      <c r="L863" s="42"/>
      <c r="M863" s="202" t="s">
        <v>19</v>
      </c>
      <c r="N863" s="203" t="s">
        <v>46</v>
      </c>
      <c r="O863" s="82"/>
      <c r="P863" s="204">
        <f>O863*H863</f>
        <v>0</v>
      </c>
      <c r="Q863" s="204">
        <v>0</v>
      </c>
      <c r="R863" s="204">
        <f>Q863*H863</f>
        <v>0</v>
      </c>
      <c r="S863" s="204">
        <v>0</v>
      </c>
      <c r="T863" s="205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206" t="s">
        <v>2254</v>
      </c>
      <c r="AT863" s="206" t="s">
        <v>152</v>
      </c>
      <c r="AU863" s="206" t="s">
        <v>80</v>
      </c>
      <c r="AY863" s="15" t="s">
        <v>150</v>
      </c>
      <c r="BE863" s="207">
        <f>IF(N863="základní",J863,0)</f>
        <v>0</v>
      </c>
      <c r="BF863" s="207">
        <f>IF(N863="snížená",J863,0)</f>
        <v>0</v>
      </c>
      <c r="BG863" s="207">
        <f>IF(N863="zákl. přenesená",J863,0)</f>
        <v>0</v>
      </c>
      <c r="BH863" s="207">
        <f>IF(N863="sníž. přenesená",J863,0)</f>
        <v>0</v>
      </c>
      <c r="BI863" s="207">
        <f>IF(N863="nulová",J863,0)</f>
        <v>0</v>
      </c>
      <c r="BJ863" s="15" t="s">
        <v>80</v>
      </c>
      <c r="BK863" s="207">
        <f>ROUND(I863*H863,2)</f>
        <v>0</v>
      </c>
      <c r="BL863" s="15" t="s">
        <v>2254</v>
      </c>
      <c r="BM863" s="206" t="s">
        <v>3028</v>
      </c>
    </row>
    <row r="864" s="2" customFormat="1" ht="14.4" customHeight="1">
      <c r="A864" s="36"/>
      <c r="B864" s="37"/>
      <c r="C864" s="195" t="s">
        <v>3029</v>
      </c>
      <c r="D864" s="195" t="s">
        <v>152</v>
      </c>
      <c r="E864" s="196" t="s">
        <v>3030</v>
      </c>
      <c r="F864" s="197" t="s">
        <v>3031</v>
      </c>
      <c r="G864" s="198" t="s">
        <v>175</v>
      </c>
      <c r="H864" s="199">
        <v>86</v>
      </c>
      <c r="I864" s="200"/>
      <c r="J864" s="201">
        <f>ROUND(I864*H864,2)</f>
        <v>0</v>
      </c>
      <c r="K864" s="197" t="s">
        <v>156</v>
      </c>
      <c r="L864" s="42"/>
      <c r="M864" s="202" t="s">
        <v>19</v>
      </c>
      <c r="N864" s="203" t="s">
        <v>46</v>
      </c>
      <c r="O864" s="82"/>
      <c r="P864" s="204">
        <f>O864*H864</f>
        <v>0</v>
      </c>
      <c r="Q864" s="204">
        <v>0</v>
      </c>
      <c r="R864" s="204">
        <f>Q864*H864</f>
        <v>0</v>
      </c>
      <c r="S864" s="204">
        <v>0</v>
      </c>
      <c r="T864" s="205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206" t="s">
        <v>2254</v>
      </c>
      <c r="AT864" s="206" t="s">
        <v>152</v>
      </c>
      <c r="AU864" s="206" t="s">
        <v>80</v>
      </c>
      <c r="AY864" s="15" t="s">
        <v>150</v>
      </c>
      <c r="BE864" s="207">
        <f>IF(N864="základní",J864,0)</f>
        <v>0</v>
      </c>
      <c r="BF864" s="207">
        <f>IF(N864="snížená",J864,0)</f>
        <v>0</v>
      </c>
      <c r="BG864" s="207">
        <f>IF(N864="zákl. přenesená",J864,0)</f>
        <v>0</v>
      </c>
      <c r="BH864" s="207">
        <f>IF(N864="sníž. přenesená",J864,0)</f>
        <v>0</v>
      </c>
      <c r="BI864" s="207">
        <f>IF(N864="nulová",J864,0)</f>
        <v>0</v>
      </c>
      <c r="BJ864" s="15" t="s">
        <v>80</v>
      </c>
      <c r="BK864" s="207">
        <f>ROUND(I864*H864,2)</f>
        <v>0</v>
      </c>
      <c r="BL864" s="15" t="s">
        <v>2254</v>
      </c>
      <c r="BM864" s="206" t="s">
        <v>3032</v>
      </c>
    </row>
    <row r="865" s="2" customFormat="1" ht="14.4" customHeight="1">
      <c r="A865" s="36"/>
      <c r="B865" s="37"/>
      <c r="C865" s="195" t="s">
        <v>3033</v>
      </c>
      <c r="D865" s="195" t="s">
        <v>152</v>
      </c>
      <c r="E865" s="196" t="s">
        <v>3034</v>
      </c>
      <c r="F865" s="197" t="s">
        <v>3035</v>
      </c>
      <c r="G865" s="198" t="s">
        <v>175</v>
      </c>
      <c r="H865" s="199">
        <v>204</v>
      </c>
      <c r="I865" s="200"/>
      <c r="J865" s="201">
        <f>ROUND(I865*H865,2)</f>
        <v>0</v>
      </c>
      <c r="K865" s="197" t="s">
        <v>156</v>
      </c>
      <c r="L865" s="42"/>
      <c r="M865" s="202" t="s">
        <v>19</v>
      </c>
      <c r="N865" s="203" t="s">
        <v>46</v>
      </c>
      <c r="O865" s="82"/>
      <c r="P865" s="204">
        <f>O865*H865</f>
        <v>0</v>
      </c>
      <c r="Q865" s="204">
        <v>0</v>
      </c>
      <c r="R865" s="204">
        <f>Q865*H865</f>
        <v>0</v>
      </c>
      <c r="S865" s="204">
        <v>0</v>
      </c>
      <c r="T865" s="205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206" t="s">
        <v>2254</v>
      </c>
      <c r="AT865" s="206" t="s">
        <v>152</v>
      </c>
      <c r="AU865" s="206" t="s">
        <v>80</v>
      </c>
      <c r="AY865" s="15" t="s">
        <v>150</v>
      </c>
      <c r="BE865" s="207">
        <f>IF(N865="základní",J865,0)</f>
        <v>0</v>
      </c>
      <c r="BF865" s="207">
        <f>IF(N865="snížená",J865,0)</f>
        <v>0</v>
      </c>
      <c r="BG865" s="207">
        <f>IF(N865="zákl. přenesená",J865,0)</f>
        <v>0</v>
      </c>
      <c r="BH865" s="207">
        <f>IF(N865="sníž. přenesená",J865,0)</f>
        <v>0</v>
      </c>
      <c r="BI865" s="207">
        <f>IF(N865="nulová",J865,0)</f>
        <v>0</v>
      </c>
      <c r="BJ865" s="15" t="s">
        <v>80</v>
      </c>
      <c r="BK865" s="207">
        <f>ROUND(I865*H865,2)</f>
        <v>0</v>
      </c>
      <c r="BL865" s="15" t="s">
        <v>2254</v>
      </c>
      <c r="BM865" s="206" t="s">
        <v>3036</v>
      </c>
    </row>
    <row r="866" s="12" customFormat="1" ht="25.92" customHeight="1">
      <c r="A866" s="12"/>
      <c r="B866" s="179"/>
      <c r="C866" s="180"/>
      <c r="D866" s="181" t="s">
        <v>74</v>
      </c>
      <c r="E866" s="182" t="s">
        <v>3037</v>
      </c>
      <c r="F866" s="182" t="s">
        <v>3038</v>
      </c>
      <c r="G866" s="180"/>
      <c r="H866" s="180"/>
      <c r="I866" s="183"/>
      <c r="J866" s="184">
        <f>BK866</f>
        <v>0</v>
      </c>
      <c r="K866" s="180"/>
      <c r="L866" s="185"/>
      <c r="M866" s="186"/>
      <c r="N866" s="187"/>
      <c r="O866" s="187"/>
      <c r="P866" s="188">
        <f>SUM(P867:P879)</f>
        <v>0</v>
      </c>
      <c r="Q866" s="187"/>
      <c r="R866" s="188">
        <f>SUM(R867:R879)</f>
        <v>0.050259999999999999</v>
      </c>
      <c r="S866" s="187"/>
      <c r="T866" s="189">
        <f>SUM(T867:T879)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190" t="s">
        <v>157</v>
      </c>
      <c r="AT866" s="191" t="s">
        <v>74</v>
      </c>
      <c r="AU866" s="191" t="s">
        <v>75</v>
      </c>
      <c r="AY866" s="190" t="s">
        <v>150</v>
      </c>
      <c r="BK866" s="192">
        <f>SUM(BK867:BK879)</f>
        <v>0</v>
      </c>
    </row>
    <row r="867" s="2" customFormat="1" ht="24.15" customHeight="1">
      <c r="A867" s="36"/>
      <c r="B867" s="37"/>
      <c r="C867" s="195" t="s">
        <v>3039</v>
      </c>
      <c r="D867" s="195" t="s">
        <v>152</v>
      </c>
      <c r="E867" s="196" t="s">
        <v>3040</v>
      </c>
      <c r="F867" s="197" t="s">
        <v>3041</v>
      </c>
      <c r="G867" s="198" t="s">
        <v>166</v>
      </c>
      <c r="H867" s="199">
        <v>27</v>
      </c>
      <c r="I867" s="200"/>
      <c r="J867" s="201">
        <f>ROUND(I867*H867,2)</f>
        <v>0</v>
      </c>
      <c r="K867" s="197" t="s">
        <v>19</v>
      </c>
      <c r="L867" s="42"/>
      <c r="M867" s="202" t="s">
        <v>19</v>
      </c>
      <c r="N867" s="203" t="s">
        <v>46</v>
      </c>
      <c r="O867" s="82"/>
      <c r="P867" s="204">
        <f>O867*H867</f>
        <v>0</v>
      </c>
      <c r="Q867" s="204">
        <v>0</v>
      </c>
      <c r="R867" s="204">
        <f>Q867*H867</f>
        <v>0</v>
      </c>
      <c r="S867" s="204">
        <v>0</v>
      </c>
      <c r="T867" s="20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206" t="s">
        <v>2254</v>
      </c>
      <c r="AT867" s="206" t="s">
        <v>152</v>
      </c>
      <c r="AU867" s="206" t="s">
        <v>80</v>
      </c>
      <c r="AY867" s="15" t="s">
        <v>150</v>
      </c>
      <c r="BE867" s="207">
        <f>IF(N867="základní",J867,0)</f>
        <v>0</v>
      </c>
      <c r="BF867" s="207">
        <f>IF(N867="snížená",J867,0)</f>
        <v>0</v>
      </c>
      <c r="BG867" s="207">
        <f>IF(N867="zákl. přenesená",J867,0)</f>
        <v>0</v>
      </c>
      <c r="BH867" s="207">
        <f>IF(N867="sníž. přenesená",J867,0)</f>
        <v>0</v>
      </c>
      <c r="BI867" s="207">
        <f>IF(N867="nulová",J867,0)</f>
        <v>0</v>
      </c>
      <c r="BJ867" s="15" t="s">
        <v>80</v>
      </c>
      <c r="BK867" s="207">
        <f>ROUND(I867*H867,2)</f>
        <v>0</v>
      </c>
      <c r="BL867" s="15" t="s">
        <v>2254</v>
      </c>
      <c r="BM867" s="206" t="s">
        <v>3042</v>
      </c>
    </row>
    <row r="868" s="2" customFormat="1" ht="24.15" customHeight="1">
      <c r="A868" s="36"/>
      <c r="B868" s="37"/>
      <c r="C868" s="195" t="s">
        <v>3043</v>
      </c>
      <c r="D868" s="195" t="s">
        <v>152</v>
      </c>
      <c r="E868" s="196" t="s">
        <v>3044</v>
      </c>
      <c r="F868" s="197" t="s">
        <v>3045</v>
      </c>
      <c r="G868" s="198" t="s">
        <v>166</v>
      </c>
      <c r="H868" s="199">
        <v>58</v>
      </c>
      <c r="I868" s="200"/>
      <c r="J868" s="201">
        <f>ROUND(I868*H868,2)</f>
        <v>0</v>
      </c>
      <c r="K868" s="197" t="s">
        <v>19</v>
      </c>
      <c r="L868" s="42"/>
      <c r="M868" s="202" t="s">
        <v>19</v>
      </c>
      <c r="N868" s="203" t="s">
        <v>46</v>
      </c>
      <c r="O868" s="82"/>
      <c r="P868" s="204">
        <f>O868*H868</f>
        <v>0</v>
      </c>
      <c r="Q868" s="204">
        <v>0</v>
      </c>
      <c r="R868" s="204">
        <f>Q868*H868</f>
        <v>0</v>
      </c>
      <c r="S868" s="204">
        <v>0</v>
      </c>
      <c r="T868" s="205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206" t="s">
        <v>2254</v>
      </c>
      <c r="AT868" s="206" t="s">
        <v>152</v>
      </c>
      <c r="AU868" s="206" t="s">
        <v>80</v>
      </c>
      <c r="AY868" s="15" t="s">
        <v>150</v>
      </c>
      <c r="BE868" s="207">
        <f>IF(N868="základní",J868,0)</f>
        <v>0</v>
      </c>
      <c r="BF868" s="207">
        <f>IF(N868="snížená",J868,0)</f>
        <v>0</v>
      </c>
      <c r="BG868" s="207">
        <f>IF(N868="zákl. přenesená",J868,0)</f>
        <v>0</v>
      </c>
      <c r="BH868" s="207">
        <f>IF(N868="sníž. přenesená",J868,0)</f>
        <v>0</v>
      </c>
      <c r="BI868" s="207">
        <f>IF(N868="nulová",J868,0)</f>
        <v>0</v>
      </c>
      <c r="BJ868" s="15" t="s">
        <v>80</v>
      </c>
      <c r="BK868" s="207">
        <f>ROUND(I868*H868,2)</f>
        <v>0</v>
      </c>
      <c r="BL868" s="15" t="s">
        <v>2254</v>
      </c>
      <c r="BM868" s="206" t="s">
        <v>3046</v>
      </c>
    </row>
    <row r="869" s="2" customFormat="1" ht="24.15" customHeight="1">
      <c r="A869" s="36"/>
      <c r="B869" s="37"/>
      <c r="C869" s="195" t="s">
        <v>3047</v>
      </c>
      <c r="D869" s="195" t="s">
        <v>152</v>
      </c>
      <c r="E869" s="196" t="s">
        <v>3048</v>
      </c>
      <c r="F869" s="197" t="s">
        <v>3049</v>
      </c>
      <c r="G869" s="198" t="s">
        <v>232</v>
      </c>
      <c r="H869" s="199">
        <v>41</v>
      </c>
      <c r="I869" s="200"/>
      <c r="J869" s="201">
        <f>ROUND(I869*H869,2)</f>
        <v>0</v>
      </c>
      <c r="K869" s="197" t="s">
        <v>19</v>
      </c>
      <c r="L869" s="42"/>
      <c r="M869" s="202" t="s">
        <v>19</v>
      </c>
      <c r="N869" s="203" t="s">
        <v>46</v>
      </c>
      <c r="O869" s="82"/>
      <c r="P869" s="204">
        <f>O869*H869</f>
        <v>0</v>
      </c>
      <c r="Q869" s="204">
        <v>0</v>
      </c>
      <c r="R869" s="204">
        <f>Q869*H869</f>
        <v>0</v>
      </c>
      <c r="S869" s="204">
        <v>0</v>
      </c>
      <c r="T869" s="205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206" t="s">
        <v>2254</v>
      </c>
      <c r="AT869" s="206" t="s">
        <v>152</v>
      </c>
      <c r="AU869" s="206" t="s">
        <v>80</v>
      </c>
      <c r="AY869" s="15" t="s">
        <v>150</v>
      </c>
      <c r="BE869" s="207">
        <f>IF(N869="základní",J869,0)</f>
        <v>0</v>
      </c>
      <c r="BF869" s="207">
        <f>IF(N869="snížená",J869,0)</f>
        <v>0</v>
      </c>
      <c r="BG869" s="207">
        <f>IF(N869="zákl. přenesená",J869,0)</f>
        <v>0</v>
      </c>
      <c r="BH869" s="207">
        <f>IF(N869="sníž. přenesená",J869,0)</f>
        <v>0</v>
      </c>
      <c r="BI869" s="207">
        <f>IF(N869="nulová",J869,0)</f>
        <v>0</v>
      </c>
      <c r="BJ869" s="15" t="s">
        <v>80</v>
      </c>
      <c r="BK869" s="207">
        <f>ROUND(I869*H869,2)</f>
        <v>0</v>
      </c>
      <c r="BL869" s="15" t="s">
        <v>2254</v>
      </c>
      <c r="BM869" s="206" t="s">
        <v>3050</v>
      </c>
    </row>
    <row r="870" s="2" customFormat="1" ht="24.15" customHeight="1">
      <c r="A870" s="36"/>
      <c r="B870" s="37"/>
      <c r="C870" s="195" t="s">
        <v>3051</v>
      </c>
      <c r="D870" s="195" t="s">
        <v>152</v>
      </c>
      <c r="E870" s="196" t="s">
        <v>3052</v>
      </c>
      <c r="F870" s="197" t="s">
        <v>3053</v>
      </c>
      <c r="G870" s="198" t="s">
        <v>232</v>
      </c>
      <c r="H870" s="199">
        <v>24</v>
      </c>
      <c r="I870" s="200"/>
      <c r="J870" s="201">
        <f>ROUND(I870*H870,2)</f>
        <v>0</v>
      </c>
      <c r="K870" s="197" t="s">
        <v>19</v>
      </c>
      <c r="L870" s="42"/>
      <c r="M870" s="202" t="s">
        <v>19</v>
      </c>
      <c r="N870" s="203" t="s">
        <v>46</v>
      </c>
      <c r="O870" s="82"/>
      <c r="P870" s="204">
        <f>O870*H870</f>
        <v>0</v>
      </c>
      <c r="Q870" s="204">
        <v>0</v>
      </c>
      <c r="R870" s="204">
        <f>Q870*H870</f>
        <v>0</v>
      </c>
      <c r="S870" s="204">
        <v>0</v>
      </c>
      <c r="T870" s="20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206" t="s">
        <v>2254</v>
      </c>
      <c r="AT870" s="206" t="s">
        <v>152</v>
      </c>
      <c r="AU870" s="206" t="s">
        <v>80</v>
      </c>
      <c r="AY870" s="15" t="s">
        <v>150</v>
      </c>
      <c r="BE870" s="207">
        <f>IF(N870="základní",J870,0)</f>
        <v>0</v>
      </c>
      <c r="BF870" s="207">
        <f>IF(N870="snížená",J870,0)</f>
        <v>0</v>
      </c>
      <c r="BG870" s="207">
        <f>IF(N870="zákl. přenesená",J870,0)</f>
        <v>0</v>
      </c>
      <c r="BH870" s="207">
        <f>IF(N870="sníž. přenesená",J870,0)</f>
        <v>0</v>
      </c>
      <c r="BI870" s="207">
        <f>IF(N870="nulová",J870,0)</f>
        <v>0</v>
      </c>
      <c r="BJ870" s="15" t="s">
        <v>80</v>
      </c>
      <c r="BK870" s="207">
        <f>ROUND(I870*H870,2)</f>
        <v>0</v>
      </c>
      <c r="BL870" s="15" t="s">
        <v>2254</v>
      </c>
      <c r="BM870" s="206" t="s">
        <v>3054</v>
      </c>
    </row>
    <row r="871" s="2" customFormat="1" ht="14.4" customHeight="1">
      <c r="A871" s="36"/>
      <c r="B871" s="37"/>
      <c r="C871" s="208" t="s">
        <v>3055</v>
      </c>
      <c r="D871" s="208" t="s">
        <v>324</v>
      </c>
      <c r="E871" s="209" t="s">
        <v>2373</v>
      </c>
      <c r="F871" s="210" t="s">
        <v>2374</v>
      </c>
      <c r="G871" s="211" t="s">
        <v>166</v>
      </c>
      <c r="H871" s="212">
        <v>7</v>
      </c>
      <c r="I871" s="213"/>
      <c r="J871" s="214">
        <f>ROUND(I871*H871,2)</f>
        <v>0</v>
      </c>
      <c r="K871" s="210" t="s">
        <v>156</v>
      </c>
      <c r="L871" s="215"/>
      <c r="M871" s="216" t="s">
        <v>19</v>
      </c>
      <c r="N871" s="217" t="s">
        <v>46</v>
      </c>
      <c r="O871" s="82"/>
      <c r="P871" s="204">
        <f>O871*H871</f>
        <v>0</v>
      </c>
      <c r="Q871" s="204">
        <v>0.00014999999999999999</v>
      </c>
      <c r="R871" s="204">
        <f>Q871*H871</f>
        <v>0.0010499999999999999</v>
      </c>
      <c r="S871" s="204">
        <v>0</v>
      </c>
      <c r="T871" s="20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6" t="s">
        <v>2254</v>
      </c>
      <c r="AT871" s="206" t="s">
        <v>324</v>
      </c>
      <c r="AU871" s="206" t="s">
        <v>80</v>
      </c>
      <c r="AY871" s="15" t="s">
        <v>150</v>
      </c>
      <c r="BE871" s="207">
        <f>IF(N871="základní",J871,0)</f>
        <v>0</v>
      </c>
      <c r="BF871" s="207">
        <f>IF(N871="snížená",J871,0)</f>
        <v>0</v>
      </c>
      <c r="BG871" s="207">
        <f>IF(N871="zákl. přenesená",J871,0)</f>
        <v>0</v>
      </c>
      <c r="BH871" s="207">
        <f>IF(N871="sníž. přenesená",J871,0)</f>
        <v>0</v>
      </c>
      <c r="BI871" s="207">
        <f>IF(N871="nulová",J871,0)</f>
        <v>0</v>
      </c>
      <c r="BJ871" s="15" t="s">
        <v>80</v>
      </c>
      <c r="BK871" s="207">
        <f>ROUND(I871*H871,2)</f>
        <v>0</v>
      </c>
      <c r="BL871" s="15" t="s">
        <v>2254</v>
      </c>
      <c r="BM871" s="206" t="s">
        <v>3056</v>
      </c>
    </row>
    <row r="872" s="2" customFormat="1" ht="14.4" customHeight="1">
      <c r="A872" s="36"/>
      <c r="B872" s="37"/>
      <c r="C872" s="208" t="s">
        <v>3057</v>
      </c>
      <c r="D872" s="208" t="s">
        <v>324</v>
      </c>
      <c r="E872" s="209" t="s">
        <v>3058</v>
      </c>
      <c r="F872" s="210" t="s">
        <v>3059</v>
      </c>
      <c r="G872" s="211" t="s">
        <v>166</v>
      </c>
      <c r="H872" s="212">
        <v>5</v>
      </c>
      <c r="I872" s="213"/>
      <c r="J872" s="214">
        <f>ROUND(I872*H872,2)</f>
        <v>0</v>
      </c>
      <c r="K872" s="210" t="s">
        <v>19</v>
      </c>
      <c r="L872" s="215"/>
      <c r="M872" s="216" t="s">
        <v>19</v>
      </c>
      <c r="N872" s="217" t="s">
        <v>46</v>
      </c>
      <c r="O872" s="82"/>
      <c r="P872" s="204">
        <f>O872*H872</f>
        <v>0</v>
      </c>
      <c r="Q872" s="204">
        <v>9.0000000000000006E-05</v>
      </c>
      <c r="R872" s="204">
        <f>Q872*H872</f>
        <v>0.00045000000000000004</v>
      </c>
      <c r="S872" s="204">
        <v>0</v>
      </c>
      <c r="T872" s="20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206" t="s">
        <v>2254</v>
      </c>
      <c r="AT872" s="206" t="s">
        <v>324</v>
      </c>
      <c r="AU872" s="206" t="s">
        <v>80</v>
      </c>
      <c r="AY872" s="15" t="s">
        <v>150</v>
      </c>
      <c r="BE872" s="207">
        <f>IF(N872="základní",J872,0)</f>
        <v>0</v>
      </c>
      <c r="BF872" s="207">
        <f>IF(N872="snížená",J872,0)</f>
        <v>0</v>
      </c>
      <c r="BG872" s="207">
        <f>IF(N872="zákl. přenesená",J872,0)</f>
        <v>0</v>
      </c>
      <c r="BH872" s="207">
        <f>IF(N872="sníž. přenesená",J872,0)</f>
        <v>0</v>
      </c>
      <c r="BI872" s="207">
        <f>IF(N872="nulová",J872,0)</f>
        <v>0</v>
      </c>
      <c r="BJ872" s="15" t="s">
        <v>80</v>
      </c>
      <c r="BK872" s="207">
        <f>ROUND(I872*H872,2)</f>
        <v>0</v>
      </c>
      <c r="BL872" s="15" t="s">
        <v>2254</v>
      </c>
      <c r="BM872" s="206" t="s">
        <v>3060</v>
      </c>
    </row>
    <row r="873" s="2" customFormat="1" ht="14.4" customHeight="1">
      <c r="A873" s="36"/>
      <c r="B873" s="37"/>
      <c r="C873" s="208" t="s">
        <v>3061</v>
      </c>
      <c r="D873" s="208" t="s">
        <v>324</v>
      </c>
      <c r="E873" s="209" t="s">
        <v>3062</v>
      </c>
      <c r="F873" s="210" t="s">
        <v>3063</v>
      </c>
      <c r="G873" s="211" t="s">
        <v>166</v>
      </c>
      <c r="H873" s="212">
        <v>4</v>
      </c>
      <c r="I873" s="213"/>
      <c r="J873" s="214">
        <f>ROUND(I873*H873,2)</f>
        <v>0</v>
      </c>
      <c r="K873" s="210" t="s">
        <v>156</v>
      </c>
      <c r="L873" s="215"/>
      <c r="M873" s="216" t="s">
        <v>19</v>
      </c>
      <c r="N873" s="217" t="s">
        <v>46</v>
      </c>
      <c r="O873" s="82"/>
      <c r="P873" s="204">
        <f>O873*H873</f>
        <v>0</v>
      </c>
      <c r="Q873" s="204">
        <v>0.00080000000000000004</v>
      </c>
      <c r="R873" s="204">
        <f>Q873*H873</f>
        <v>0.0032000000000000002</v>
      </c>
      <c r="S873" s="204">
        <v>0</v>
      </c>
      <c r="T873" s="205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6" t="s">
        <v>2254</v>
      </c>
      <c r="AT873" s="206" t="s">
        <v>324</v>
      </c>
      <c r="AU873" s="206" t="s">
        <v>80</v>
      </c>
      <c r="AY873" s="15" t="s">
        <v>150</v>
      </c>
      <c r="BE873" s="207">
        <f>IF(N873="základní",J873,0)</f>
        <v>0</v>
      </c>
      <c r="BF873" s="207">
        <f>IF(N873="snížená",J873,0)</f>
        <v>0</v>
      </c>
      <c r="BG873" s="207">
        <f>IF(N873="zákl. přenesená",J873,0)</f>
        <v>0</v>
      </c>
      <c r="BH873" s="207">
        <f>IF(N873="sníž. přenesená",J873,0)</f>
        <v>0</v>
      </c>
      <c r="BI873" s="207">
        <f>IF(N873="nulová",J873,0)</f>
        <v>0</v>
      </c>
      <c r="BJ873" s="15" t="s">
        <v>80</v>
      </c>
      <c r="BK873" s="207">
        <f>ROUND(I873*H873,2)</f>
        <v>0</v>
      </c>
      <c r="BL873" s="15" t="s">
        <v>2254</v>
      </c>
      <c r="BM873" s="206" t="s">
        <v>3064</v>
      </c>
    </row>
    <row r="874" s="2" customFormat="1" ht="14.4" customHeight="1">
      <c r="A874" s="36"/>
      <c r="B874" s="37"/>
      <c r="C874" s="208" t="s">
        <v>3065</v>
      </c>
      <c r="D874" s="208" t="s">
        <v>324</v>
      </c>
      <c r="E874" s="209" t="s">
        <v>3066</v>
      </c>
      <c r="F874" s="210" t="s">
        <v>3067</v>
      </c>
      <c r="G874" s="211" t="s">
        <v>166</v>
      </c>
      <c r="H874" s="212">
        <v>6</v>
      </c>
      <c r="I874" s="213"/>
      <c r="J874" s="214">
        <f>ROUND(I874*H874,2)</f>
        <v>0</v>
      </c>
      <c r="K874" s="210" t="s">
        <v>19</v>
      </c>
      <c r="L874" s="215"/>
      <c r="M874" s="216" t="s">
        <v>19</v>
      </c>
      <c r="N874" s="217" t="s">
        <v>46</v>
      </c>
      <c r="O874" s="82"/>
      <c r="P874" s="204">
        <f>O874*H874</f>
        <v>0</v>
      </c>
      <c r="Q874" s="204">
        <v>0.00076000000000000004</v>
      </c>
      <c r="R874" s="204">
        <f>Q874*H874</f>
        <v>0.0045599999999999998</v>
      </c>
      <c r="S874" s="204">
        <v>0</v>
      </c>
      <c r="T874" s="20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206" t="s">
        <v>2254</v>
      </c>
      <c r="AT874" s="206" t="s">
        <v>324</v>
      </c>
      <c r="AU874" s="206" t="s">
        <v>80</v>
      </c>
      <c r="AY874" s="15" t="s">
        <v>150</v>
      </c>
      <c r="BE874" s="207">
        <f>IF(N874="základní",J874,0)</f>
        <v>0</v>
      </c>
      <c r="BF874" s="207">
        <f>IF(N874="snížená",J874,0)</f>
        <v>0</v>
      </c>
      <c r="BG874" s="207">
        <f>IF(N874="zákl. přenesená",J874,0)</f>
        <v>0</v>
      </c>
      <c r="BH874" s="207">
        <f>IF(N874="sníž. přenesená",J874,0)</f>
        <v>0</v>
      </c>
      <c r="BI874" s="207">
        <f>IF(N874="nulová",J874,0)</f>
        <v>0</v>
      </c>
      <c r="BJ874" s="15" t="s">
        <v>80</v>
      </c>
      <c r="BK874" s="207">
        <f>ROUND(I874*H874,2)</f>
        <v>0</v>
      </c>
      <c r="BL874" s="15" t="s">
        <v>2254</v>
      </c>
      <c r="BM874" s="206" t="s">
        <v>3068</v>
      </c>
    </row>
    <row r="875" s="2" customFormat="1" ht="14.4" customHeight="1">
      <c r="A875" s="36"/>
      <c r="B875" s="37"/>
      <c r="C875" s="208" t="s">
        <v>3069</v>
      </c>
      <c r="D875" s="208" t="s">
        <v>324</v>
      </c>
      <c r="E875" s="209" t="s">
        <v>3070</v>
      </c>
      <c r="F875" s="210" t="s">
        <v>3071</v>
      </c>
      <c r="G875" s="211" t="s">
        <v>166</v>
      </c>
      <c r="H875" s="212">
        <v>2</v>
      </c>
      <c r="I875" s="213"/>
      <c r="J875" s="214">
        <f>ROUND(I875*H875,2)</f>
        <v>0</v>
      </c>
      <c r="K875" s="210" t="s">
        <v>19</v>
      </c>
      <c r="L875" s="215"/>
      <c r="M875" s="216" t="s">
        <v>19</v>
      </c>
      <c r="N875" s="217" t="s">
        <v>46</v>
      </c>
      <c r="O875" s="82"/>
      <c r="P875" s="204">
        <f>O875*H875</f>
        <v>0</v>
      </c>
      <c r="Q875" s="204">
        <v>0</v>
      </c>
      <c r="R875" s="204">
        <f>Q875*H875</f>
        <v>0</v>
      </c>
      <c r="S875" s="204">
        <v>0</v>
      </c>
      <c r="T875" s="205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6" t="s">
        <v>2254</v>
      </c>
      <c r="AT875" s="206" t="s">
        <v>324</v>
      </c>
      <c r="AU875" s="206" t="s">
        <v>80</v>
      </c>
      <c r="AY875" s="15" t="s">
        <v>150</v>
      </c>
      <c r="BE875" s="207">
        <f>IF(N875="základní",J875,0)</f>
        <v>0</v>
      </c>
      <c r="BF875" s="207">
        <f>IF(N875="snížená",J875,0)</f>
        <v>0</v>
      </c>
      <c r="BG875" s="207">
        <f>IF(N875="zákl. přenesená",J875,0)</f>
        <v>0</v>
      </c>
      <c r="BH875" s="207">
        <f>IF(N875="sníž. přenesená",J875,0)</f>
        <v>0</v>
      </c>
      <c r="BI875" s="207">
        <f>IF(N875="nulová",J875,0)</f>
        <v>0</v>
      </c>
      <c r="BJ875" s="15" t="s">
        <v>80</v>
      </c>
      <c r="BK875" s="207">
        <f>ROUND(I875*H875,2)</f>
        <v>0</v>
      </c>
      <c r="BL875" s="15" t="s">
        <v>2254</v>
      </c>
      <c r="BM875" s="206" t="s">
        <v>3072</v>
      </c>
    </row>
    <row r="876" s="2" customFormat="1" ht="14.4" customHeight="1">
      <c r="A876" s="36"/>
      <c r="B876" s="37"/>
      <c r="C876" s="208" t="s">
        <v>3073</v>
      </c>
      <c r="D876" s="208" t="s">
        <v>324</v>
      </c>
      <c r="E876" s="209" t="s">
        <v>3074</v>
      </c>
      <c r="F876" s="210" t="s">
        <v>3075</v>
      </c>
      <c r="G876" s="211" t="s">
        <v>166</v>
      </c>
      <c r="H876" s="212">
        <v>92</v>
      </c>
      <c r="I876" s="213"/>
      <c r="J876" s="214">
        <f>ROUND(I876*H876,2)</f>
        <v>0</v>
      </c>
      <c r="K876" s="210" t="s">
        <v>19</v>
      </c>
      <c r="L876" s="215"/>
      <c r="M876" s="216" t="s">
        <v>19</v>
      </c>
      <c r="N876" s="217" t="s">
        <v>46</v>
      </c>
      <c r="O876" s="82"/>
      <c r="P876" s="204">
        <f>O876*H876</f>
        <v>0</v>
      </c>
      <c r="Q876" s="204">
        <v>0.00029</v>
      </c>
      <c r="R876" s="204">
        <f>Q876*H876</f>
        <v>0.026679999999999999</v>
      </c>
      <c r="S876" s="204">
        <v>0</v>
      </c>
      <c r="T876" s="20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206" t="s">
        <v>282</v>
      </c>
      <c r="AT876" s="206" t="s">
        <v>324</v>
      </c>
      <c r="AU876" s="206" t="s">
        <v>80</v>
      </c>
      <c r="AY876" s="15" t="s">
        <v>150</v>
      </c>
      <c r="BE876" s="207">
        <f>IF(N876="základní",J876,0)</f>
        <v>0</v>
      </c>
      <c r="BF876" s="207">
        <f>IF(N876="snížená",J876,0)</f>
        <v>0</v>
      </c>
      <c r="BG876" s="207">
        <f>IF(N876="zákl. přenesená",J876,0)</f>
        <v>0</v>
      </c>
      <c r="BH876" s="207">
        <f>IF(N876="sníž. přenesená",J876,0)</f>
        <v>0</v>
      </c>
      <c r="BI876" s="207">
        <f>IF(N876="nulová",J876,0)</f>
        <v>0</v>
      </c>
      <c r="BJ876" s="15" t="s">
        <v>80</v>
      </c>
      <c r="BK876" s="207">
        <f>ROUND(I876*H876,2)</f>
        <v>0</v>
      </c>
      <c r="BL876" s="15" t="s">
        <v>217</v>
      </c>
      <c r="BM876" s="206" t="s">
        <v>3076</v>
      </c>
    </row>
    <row r="877" s="2" customFormat="1" ht="14.4" customHeight="1">
      <c r="A877" s="36"/>
      <c r="B877" s="37"/>
      <c r="C877" s="208" t="s">
        <v>3077</v>
      </c>
      <c r="D877" s="208" t="s">
        <v>324</v>
      </c>
      <c r="E877" s="209" t="s">
        <v>3078</v>
      </c>
      <c r="F877" s="210" t="s">
        <v>3079</v>
      </c>
      <c r="G877" s="211" t="s">
        <v>170</v>
      </c>
      <c r="H877" s="212">
        <v>46</v>
      </c>
      <c r="I877" s="213"/>
      <c r="J877" s="214">
        <f>ROUND(I877*H877,2)</f>
        <v>0</v>
      </c>
      <c r="K877" s="210" t="s">
        <v>156</v>
      </c>
      <c r="L877" s="215"/>
      <c r="M877" s="216" t="s">
        <v>19</v>
      </c>
      <c r="N877" s="217" t="s">
        <v>46</v>
      </c>
      <c r="O877" s="82"/>
      <c r="P877" s="204">
        <f>O877*H877</f>
        <v>0</v>
      </c>
      <c r="Q877" s="204">
        <v>0.00020000000000000001</v>
      </c>
      <c r="R877" s="204">
        <f>Q877*H877</f>
        <v>0.0091999999999999998</v>
      </c>
      <c r="S877" s="204">
        <v>0</v>
      </c>
      <c r="T877" s="20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6" t="s">
        <v>2254</v>
      </c>
      <c r="AT877" s="206" t="s">
        <v>324</v>
      </c>
      <c r="AU877" s="206" t="s">
        <v>80</v>
      </c>
      <c r="AY877" s="15" t="s">
        <v>150</v>
      </c>
      <c r="BE877" s="207">
        <f>IF(N877="základní",J877,0)</f>
        <v>0</v>
      </c>
      <c r="BF877" s="207">
        <f>IF(N877="snížená",J877,0)</f>
        <v>0</v>
      </c>
      <c r="BG877" s="207">
        <f>IF(N877="zákl. přenesená",J877,0)</f>
        <v>0</v>
      </c>
      <c r="BH877" s="207">
        <f>IF(N877="sníž. přenesená",J877,0)</f>
        <v>0</v>
      </c>
      <c r="BI877" s="207">
        <f>IF(N877="nulová",J877,0)</f>
        <v>0</v>
      </c>
      <c r="BJ877" s="15" t="s">
        <v>80</v>
      </c>
      <c r="BK877" s="207">
        <f>ROUND(I877*H877,2)</f>
        <v>0</v>
      </c>
      <c r="BL877" s="15" t="s">
        <v>2254</v>
      </c>
      <c r="BM877" s="206" t="s">
        <v>3080</v>
      </c>
    </row>
    <row r="878" s="2" customFormat="1" ht="14.4" customHeight="1">
      <c r="A878" s="36"/>
      <c r="B878" s="37"/>
      <c r="C878" s="208" t="s">
        <v>3081</v>
      </c>
      <c r="D878" s="208" t="s">
        <v>324</v>
      </c>
      <c r="E878" s="209" t="s">
        <v>3082</v>
      </c>
      <c r="F878" s="210" t="s">
        <v>3083</v>
      </c>
      <c r="G878" s="211" t="s">
        <v>166</v>
      </c>
      <c r="H878" s="212">
        <v>4</v>
      </c>
      <c r="I878" s="213"/>
      <c r="J878" s="214">
        <f>ROUND(I878*H878,2)</f>
        <v>0</v>
      </c>
      <c r="K878" s="210" t="s">
        <v>156</v>
      </c>
      <c r="L878" s="215"/>
      <c r="M878" s="216" t="s">
        <v>19</v>
      </c>
      <c r="N878" s="217" t="s">
        <v>46</v>
      </c>
      <c r="O878" s="82"/>
      <c r="P878" s="204">
        <f>O878*H878</f>
        <v>0</v>
      </c>
      <c r="Q878" s="204">
        <v>0.0012800000000000001</v>
      </c>
      <c r="R878" s="204">
        <f>Q878*H878</f>
        <v>0.0051200000000000004</v>
      </c>
      <c r="S878" s="204">
        <v>0</v>
      </c>
      <c r="T878" s="205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206" t="s">
        <v>2254</v>
      </c>
      <c r="AT878" s="206" t="s">
        <v>324</v>
      </c>
      <c r="AU878" s="206" t="s">
        <v>80</v>
      </c>
      <c r="AY878" s="15" t="s">
        <v>150</v>
      </c>
      <c r="BE878" s="207">
        <f>IF(N878="základní",J878,0)</f>
        <v>0</v>
      </c>
      <c r="BF878" s="207">
        <f>IF(N878="snížená",J878,0)</f>
        <v>0</v>
      </c>
      <c r="BG878" s="207">
        <f>IF(N878="zákl. přenesená",J878,0)</f>
        <v>0</v>
      </c>
      <c r="BH878" s="207">
        <f>IF(N878="sníž. přenesená",J878,0)</f>
        <v>0</v>
      </c>
      <c r="BI878" s="207">
        <f>IF(N878="nulová",J878,0)</f>
        <v>0</v>
      </c>
      <c r="BJ878" s="15" t="s">
        <v>80</v>
      </c>
      <c r="BK878" s="207">
        <f>ROUND(I878*H878,2)</f>
        <v>0</v>
      </c>
      <c r="BL878" s="15" t="s">
        <v>2254</v>
      </c>
      <c r="BM878" s="206" t="s">
        <v>3084</v>
      </c>
    </row>
    <row r="879" s="2" customFormat="1" ht="14.4" customHeight="1">
      <c r="A879" s="36"/>
      <c r="B879" s="37"/>
      <c r="C879" s="208" t="s">
        <v>968</v>
      </c>
      <c r="D879" s="208" t="s">
        <v>324</v>
      </c>
      <c r="E879" s="209" t="s">
        <v>3085</v>
      </c>
      <c r="F879" s="210" t="s">
        <v>3086</v>
      </c>
      <c r="G879" s="211" t="s">
        <v>166</v>
      </c>
      <c r="H879" s="212">
        <v>650</v>
      </c>
      <c r="I879" s="213"/>
      <c r="J879" s="214">
        <f>ROUND(I879*H879,2)</f>
        <v>0</v>
      </c>
      <c r="K879" s="210" t="s">
        <v>19</v>
      </c>
      <c r="L879" s="215"/>
      <c r="M879" s="216" t="s">
        <v>19</v>
      </c>
      <c r="N879" s="217" t="s">
        <v>46</v>
      </c>
      <c r="O879" s="82"/>
      <c r="P879" s="204">
        <f>O879*H879</f>
        <v>0</v>
      </c>
      <c r="Q879" s="204">
        <v>0</v>
      </c>
      <c r="R879" s="204">
        <f>Q879*H879</f>
        <v>0</v>
      </c>
      <c r="S879" s="204">
        <v>0</v>
      </c>
      <c r="T879" s="205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206" t="s">
        <v>2254</v>
      </c>
      <c r="AT879" s="206" t="s">
        <v>324</v>
      </c>
      <c r="AU879" s="206" t="s">
        <v>80</v>
      </c>
      <c r="AY879" s="15" t="s">
        <v>150</v>
      </c>
      <c r="BE879" s="207">
        <f>IF(N879="základní",J879,0)</f>
        <v>0</v>
      </c>
      <c r="BF879" s="207">
        <f>IF(N879="snížená",J879,0)</f>
        <v>0</v>
      </c>
      <c r="BG879" s="207">
        <f>IF(N879="zákl. přenesená",J879,0)</f>
        <v>0</v>
      </c>
      <c r="BH879" s="207">
        <f>IF(N879="sníž. přenesená",J879,0)</f>
        <v>0</v>
      </c>
      <c r="BI879" s="207">
        <f>IF(N879="nulová",J879,0)</f>
        <v>0</v>
      </c>
      <c r="BJ879" s="15" t="s">
        <v>80</v>
      </c>
      <c r="BK879" s="207">
        <f>ROUND(I879*H879,2)</f>
        <v>0</v>
      </c>
      <c r="BL879" s="15" t="s">
        <v>2254</v>
      </c>
      <c r="BM879" s="206" t="s">
        <v>3087</v>
      </c>
    </row>
    <row r="880" s="12" customFormat="1" ht="25.92" customHeight="1">
      <c r="A880" s="12"/>
      <c r="B880" s="179"/>
      <c r="C880" s="180"/>
      <c r="D880" s="181" t="s">
        <v>74</v>
      </c>
      <c r="E880" s="182" t="s">
        <v>3088</v>
      </c>
      <c r="F880" s="182" t="s">
        <v>3089</v>
      </c>
      <c r="G880" s="180"/>
      <c r="H880" s="180"/>
      <c r="I880" s="183"/>
      <c r="J880" s="184">
        <f>BK880</f>
        <v>0</v>
      </c>
      <c r="K880" s="180"/>
      <c r="L880" s="185"/>
      <c r="M880" s="186"/>
      <c r="N880" s="187"/>
      <c r="O880" s="187"/>
      <c r="P880" s="188">
        <f>SUM(P881:P892)</f>
        <v>0</v>
      </c>
      <c r="Q880" s="187"/>
      <c r="R880" s="188">
        <f>SUM(R881:R892)</f>
        <v>0</v>
      </c>
      <c r="S880" s="187"/>
      <c r="T880" s="189">
        <f>SUM(T881:T892)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190" t="s">
        <v>172</v>
      </c>
      <c r="AT880" s="191" t="s">
        <v>74</v>
      </c>
      <c r="AU880" s="191" t="s">
        <v>75</v>
      </c>
      <c r="AY880" s="190" t="s">
        <v>150</v>
      </c>
      <c r="BK880" s="192">
        <f>SUM(BK881:BK892)</f>
        <v>0</v>
      </c>
    </row>
    <row r="881" s="2" customFormat="1" ht="14.4" customHeight="1">
      <c r="A881" s="36"/>
      <c r="B881" s="37"/>
      <c r="C881" s="195" t="s">
        <v>1009</v>
      </c>
      <c r="D881" s="195" t="s">
        <v>152</v>
      </c>
      <c r="E881" s="196" t="s">
        <v>3090</v>
      </c>
      <c r="F881" s="197" t="s">
        <v>3091</v>
      </c>
      <c r="G881" s="198" t="s">
        <v>3092</v>
      </c>
      <c r="H881" s="218"/>
      <c r="I881" s="200"/>
      <c r="J881" s="201">
        <f>ROUND(I881*H881,2)</f>
        <v>0</v>
      </c>
      <c r="K881" s="197" t="s">
        <v>981</v>
      </c>
      <c r="L881" s="42"/>
      <c r="M881" s="202" t="s">
        <v>19</v>
      </c>
      <c r="N881" s="203" t="s">
        <v>46</v>
      </c>
      <c r="O881" s="82"/>
      <c r="P881" s="204">
        <f>O881*H881</f>
        <v>0</v>
      </c>
      <c r="Q881" s="204">
        <v>0</v>
      </c>
      <c r="R881" s="204">
        <f>Q881*H881</f>
        <v>0</v>
      </c>
      <c r="S881" s="204">
        <v>0</v>
      </c>
      <c r="T881" s="205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206" t="s">
        <v>3093</v>
      </c>
      <c r="AT881" s="206" t="s">
        <v>152</v>
      </c>
      <c r="AU881" s="206" t="s">
        <v>80</v>
      </c>
      <c r="AY881" s="15" t="s">
        <v>150</v>
      </c>
      <c r="BE881" s="207">
        <f>IF(N881="základní",J881,0)</f>
        <v>0</v>
      </c>
      <c r="BF881" s="207">
        <f>IF(N881="snížená",J881,0)</f>
        <v>0</v>
      </c>
      <c r="BG881" s="207">
        <f>IF(N881="zákl. přenesená",J881,0)</f>
        <v>0</v>
      </c>
      <c r="BH881" s="207">
        <f>IF(N881="sníž. přenesená",J881,0)</f>
        <v>0</v>
      </c>
      <c r="BI881" s="207">
        <f>IF(N881="nulová",J881,0)</f>
        <v>0</v>
      </c>
      <c r="BJ881" s="15" t="s">
        <v>80</v>
      </c>
      <c r="BK881" s="207">
        <f>ROUND(I881*H881,2)</f>
        <v>0</v>
      </c>
      <c r="BL881" s="15" t="s">
        <v>3093</v>
      </c>
      <c r="BM881" s="206" t="s">
        <v>3094</v>
      </c>
    </row>
    <row r="882" s="2" customFormat="1" ht="14.4" customHeight="1">
      <c r="A882" s="36"/>
      <c r="B882" s="37"/>
      <c r="C882" s="195" t="s">
        <v>1087</v>
      </c>
      <c r="D882" s="195" t="s">
        <v>152</v>
      </c>
      <c r="E882" s="196" t="s">
        <v>3095</v>
      </c>
      <c r="F882" s="197" t="s">
        <v>3096</v>
      </c>
      <c r="G882" s="198" t="s">
        <v>3092</v>
      </c>
      <c r="H882" s="218"/>
      <c r="I882" s="200"/>
      <c r="J882" s="201">
        <f>ROUND(I882*H882,2)</f>
        <v>0</v>
      </c>
      <c r="K882" s="197" t="s">
        <v>981</v>
      </c>
      <c r="L882" s="42"/>
      <c r="M882" s="202" t="s">
        <v>19</v>
      </c>
      <c r="N882" s="203" t="s">
        <v>46</v>
      </c>
      <c r="O882" s="82"/>
      <c r="P882" s="204">
        <f>O882*H882</f>
        <v>0</v>
      </c>
      <c r="Q882" s="204">
        <v>0</v>
      </c>
      <c r="R882" s="204">
        <f>Q882*H882</f>
        <v>0</v>
      </c>
      <c r="S882" s="204">
        <v>0</v>
      </c>
      <c r="T882" s="205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206" t="s">
        <v>3093</v>
      </c>
      <c r="AT882" s="206" t="s">
        <v>152</v>
      </c>
      <c r="AU882" s="206" t="s">
        <v>80</v>
      </c>
      <c r="AY882" s="15" t="s">
        <v>150</v>
      </c>
      <c r="BE882" s="207">
        <f>IF(N882="základní",J882,0)</f>
        <v>0</v>
      </c>
      <c r="BF882" s="207">
        <f>IF(N882="snížená",J882,0)</f>
        <v>0</v>
      </c>
      <c r="BG882" s="207">
        <f>IF(N882="zákl. přenesená",J882,0)</f>
        <v>0</v>
      </c>
      <c r="BH882" s="207">
        <f>IF(N882="sníž. přenesená",J882,0)</f>
        <v>0</v>
      </c>
      <c r="BI882" s="207">
        <f>IF(N882="nulová",J882,0)</f>
        <v>0</v>
      </c>
      <c r="BJ882" s="15" t="s">
        <v>80</v>
      </c>
      <c r="BK882" s="207">
        <f>ROUND(I882*H882,2)</f>
        <v>0</v>
      </c>
      <c r="BL882" s="15" t="s">
        <v>3093</v>
      </c>
      <c r="BM882" s="206" t="s">
        <v>3097</v>
      </c>
    </row>
    <row r="883" s="2" customFormat="1" ht="14.4" customHeight="1">
      <c r="A883" s="36"/>
      <c r="B883" s="37"/>
      <c r="C883" s="195" t="s">
        <v>3098</v>
      </c>
      <c r="D883" s="195" t="s">
        <v>152</v>
      </c>
      <c r="E883" s="196" t="s">
        <v>3099</v>
      </c>
      <c r="F883" s="197" t="s">
        <v>3100</v>
      </c>
      <c r="G883" s="198" t="s">
        <v>3092</v>
      </c>
      <c r="H883" s="218"/>
      <c r="I883" s="200"/>
      <c r="J883" s="201">
        <f>ROUND(I883*H883,2)</f>
        <v>0</v>
      </c>
      <c r="K883" s="197" t="s">
        <v>981</v>
      </c>
      <c r="L883" s="42"/>
      <c r="M883" s="202" t="s">
        <v>19</v>
      </c>
      <c r="N883" s="203" t="s">
        <v>46</v>
      </c>
      <c r="O883" s="82"/>
      <c r="P883" s="204">
        <f>O883*H883</f>
        <v>0</v>
      </c>
      <c r="Q883" s="204">
        <v>0</v>
      </c>
      <c r="R883" s="204">
        <f>Q883*H883</f>
        <v>0</v>
      </c>
      <c r="S883" s="204">
        <v>0</v>
      </c>
      <c r="T883" s="205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06" t="s">
        <v>3093</v>
      </c>
      <c r="AT883" s="206" t="s">
        <v>152</v>
      </c>
      <c r="AU883" s="206" t="s">
        <v>80</v>
      </c>
      <c r="AY883" s="15" t="s">
        <v>150</v>
      </c>
      <c r="BE883" s="207">
        <f>IF(N883="základní",J883,0)</f>
        <v>0</v>
      </c>
      <c r="BF883" s="207">
        <f>IF(N883="snížená",J883,0)</f>
        <v>0</v>
      </c>
      <c r="BG883" s="207">
        <f>IF(N883="zákl. přenesená",J883,0)</f>
        <v>0</v>
      </c>
      <c r="BH883" s="207">
        <f>IF(N883="sníž. přenesená",J883,0)</f>
        <v>0</v>
      </c>
      <c r="BI883" s="207">
        <f>IF(N883="nulová",J883,0)</f>
        <v>0</v>
      </c>
      <c r="BJ883" s="15" t="s">
        <v>80</v>
      </c>
      <c r="BK883" s="207">
        <f>ROUND(I883*H883,2)</f>
        <v>0</v>
      </c>
      <c r="BL883" s="15" t="s">
        <v>3093</v>
      </c>
      <c r="BM883" s="206" t="s">
        <v>3101</v>
      </c>
    </row>
    <row r="884" s="2" customFormat="1" ht="14.4" customHeight="1">
      <c r="A884" s="36"/>
      <c r="B884" s="37"/>
      <c r="C884" s="195" t="s">
        <v>3102</v>
      </c>
      <c r="D884" s="195" t="s">
        <v>152</v>
      </c>
      <c r="E884" s="196" t="s">
        <v>3103</v>
      </c>
      <c r="F884" s="197" t="s">
        <v>3104</v>
      </c>
      <c r="G884" s="198" t="s">
        <v>3092</v>
      </c>
      <c r="H884" s="218"/>
      <c r="I884" s="200"/>
      <c r="J884" s="201">
        <f>ROUND(I884*H884,2)</f>
        <v>0</v>
      </c>
      <c r="K884" s="197" t="s">
        <v>981</v>
      </c>
      <c r="L884" s="42"/>
      <c r="M884" s="202" t="s">
        <v>19</v>
      </c>
      <c r="N884" s="203" t="s">
        <v>46</v>
      </c>
      <c r="O884" s="82"/>
      <c r="P884" s="204">
        <f>O884*H884</f>
        <v>0</v>
      </c>
      <c r="Q884" s="204">
        <v>0</v>
      </c>
      <c r="R884" s="204">
        <f>Q884*H884</f>
        <v>0</v>
      </c>
      <c r="S884" s="204">
        <v>0</v>
      </c>
      <c r="T884" s="20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206" t="s">
        <v>3093</v>
      </c>
      <c r="AT884" s="206" t="s">
        <v>152</v>
      </c>
      <c r="AU884" s="206" t="s">
        <v>80</v>
      </c>
      <c r="AY884" s="15" t="s">
        <v>150</v>
      </c>
      <c r="BE884" s="207">
        <f>IF(N884="základní",J884,0)</f>
        <v>0</v>
      </c>
      <c r="BF884" s="207">
        <f>IF(N884="snížená",J884,0)</f>
        <v>0</v>
      </c>
      <c r="BG884" s="207">
        <f>IF(N884="zákl. přenesená",J884,0)</f>
        <v>0</v>
      </c>
      <c r="BH884" s="207">
        <f>IF(N884="sníž. přenesená",J884,0)</f>
        <v>0</v>
      </c>
      <c r="BI884" s="207">
        <f>IF(N884="nulová",J884,0)</f>
        <v>0</v>
      </c>
      <c r="BJ884" s="15" t="s">
        <v>80</v>
      </c>
      <c r="BK884" s="207">
        <f>ROUND(I884*H884,2)</f>
        <v>0</v>
      </c>
      <c r="BL884" s="15" t="s">
        <v>3093</v>
      </c>
      <c r="BM884" s="206" t="s">
        <v>3105</v>
      </c>
    </row>
    <row r="885" s="2" customFormat="1" ht="14.4" customHeight="1">
      <c r="A885" s="36"/>
      <c r="B885" s="37"/>
      <c r="C885" s="195" t="s">
        <v>3106</v>
      </c>
      <c r="D885" s="195" t="s">
        <v>152</v>
      </c>
      <c r="E885" s="196" t="s">
        <v>3107</v>
      </c>
      <c r="F885" s="197" t="s">
        <v>3108</v>
      </c>
      <c r="G885" s="198" t="s">
        <v>3092</v>
      </c>
      <c r="H885" s="218"/>
      <c r="I885" s="200"/>
      <c r="J885" s="201">
        <f>ROUND(I885*H885,2)</f>
        <v>0</v>
      </c>
      <c r="K885" s="197" t="s">
        <v>981</v>
      </c>
      <c r="L885" s="42"/>
      <c r="M885" s="202" t="s">
        <v>19</v>
      </c>
      <c r="N885" s="203" t="s">
        <v>46</v>
      </c>
      <c r="O885" s="82"/>
      <c r="P885" s="204">
        <f>O885*H885</f>
        <v>0</v>
      </c>
      <c r="Q885" s="204">
        <v>0</v>
      </c>
      <c r="R885" s="204">
        <f>Q885*H885</f>
        <v>0</v>
      </c>
      <c r="S885" s="204">
        <v>0</v>
      </c>
      <c r="T885" s="205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206" t="s">
        <v>3093</v>
      </c>
      <c r="AT885" s="206" t="s">
        <v>152</v>
      </c>
      <c r="AU885" s="206" t="s">
        <v>80</v>
      </c>
      <c r="AY885" s="15" t="s">
        <v>150</v>
      </c>
      <c r="BE885" s="207">
        <f>IF(N885="základní",J885,0)</f>
        <v>0</v>
      </c>
      <c r="BF885" s="207">
        <f>IF(N885="snížená",J885,0)</f>
        <v>0</v>
      </c>
      <c r="BG885" s="207">
        <f>IF(N885="zákl. přenesená",J885,0)</f>
        <v>0</v>
      </c>
      <c r="BH885" s="207">
        <f>IF(N885="sníž. přenesená",J885,0)</f>
        <v>0</v>
      </c>
      <c r="BI885" s="207">
        <f>IF(N885="nulová",J885,0)</f>
        <v>0</v>
      </c>
      <c r="BJ885" s="15" t="s">
        <v>80</v>
      </c>
      <c r="BK885" s="207">
        <f>ROUND(I885*H885,2)</f>
        <v>0</v>
      </c>
      <c r="BL885" s="15" t="s">
        <v>3093</v>
      </c>
      <c r="BM885" s="206" t="s">
        <v>3109</v>
      </c>
    </row>
    <row r="886" s="2" customFormat="1" ht="14.4" customHeight="1">
      <c r="A886" s="36"/>
      <c r="B886" s="37"/>
      <c r="C886" s="195" t="s">
        <v>3110</v>
      </c>
      <c r="D886" s="195" t="s">
        <v>152</v>
      </c>
      <c r="E886" s="196" t="s">
        <v>3111</v>
      </c>
      <c r="F886" s="197" t="s">
        <v>3112</v>
      </c>
      <c r="G886" s="198" t="s">
        <v>3092</v>
      </c>
      <c r="H886" s="218"/>
      <c r="I886" s="200"/>
      <c r="J886" s="201">
        <f>ROUND(I886*H886,2)</f>
        <v>0</v>
      </c>
      <c r="K886" s="197" t="s">
        <v>981</v>
      </c>
      <c r="L886" s="42"/>
      <c r="M886" s="202" t="s">
        <v>19</v>
      </c>
      <c r="N886" s="203" t="s">
        <v>46</v>
      </c>
      <c r="O886" s="82"/>
      <c r="P886" s="204">
        <f>O886*H886</f>
        <v>0</v>
      </c>
      <c r="Q886" s="204">
        <v>0</v>
      </c>
      <c r="R886" s="204">
        <f>Q886*H886</f>
        <v>0</v>
      </c>
      <c r="S886" s="204">
        <v>0</v>
      </c>
      <c r="T886" s="205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206" t="s">
        <v>3093</v>
      </c>
      <c r="AT886" s="206" t="s">
        <v>152</v>
      </c>
      <c r="AU886" s="206" t="s">
        <v>80</v>
      </c>
      <c r="AY886" s="15" t="s">
        <v>150</v>
      </c>
      <c r="BE886" s="207">
        <f>IF(N886="základní",J886,0)</f>
        <v>0</v>
      </c>
      <c r="BF886" s="207">
        <f>IF(N886="snížená",J886,0)</f>
        <v>0</v>
      </c>
      <c r="BG886" s="207">
        <f>IF(N886="zákl. přenesená",J886,0)</f>
        <v>0</v>
      </c>
      <c r="BH886" s="207">
        <f>IF(N886="sníž. přenesená",J886,0)</f>
        <v>0</v>
      </c>
      <c r="BI886" s="207">
        <f>IF(N886="nulová",J886,0)</f>
        <v>0</v>
      </c>
      <c r="BJ886" s="15" t="s">
        <v>80</v>
      </c>
      <c r="BK886" s="207">
        <f>ROUND(I886*H886,2)</f>
        <v>0</v>
      </c>
      <c r="BL886" s="15" t="s">
        <v>3093</v>
      </c>
      <c r="BM886" s="206" t="s">
        <v>3113</v>
      </c>
    </row>
    <row r="887" s="2" customFormat="1" ht="14.4" customHeight="1">
      <c r="A887" s="36"/>
      <c r="B887" s="37"/>
      <c r="C887" s="195" t="s">
        <v>3114</v>
      </c>
      <c r="D887" s="195" t="s">
        <v>152</v>
      </c>
      <c r="E887" s="196" t="s">
        <v>3115</v>
      </c>
      <c r="F887" s="197" t="s">
        <v>3116</v>
      </c>
      <c r="G887" s="198" t="s">
        <v>3092</v>
      </c>
      <c r="H887" s="218"/>
      <c r="I887" s="200"/>
      <c r="J887" s="201">
        <f>ROUND(I887*H887,2)</f>
        <v>0</v>
      </c>
      <c r="K887" s="197" t="s">
        <v>981</v>
      </c>
      <c r="L887" s="42"/>
      <c r="M887" s="202" t="s">
        <v>19</v>
      </c>
      <c r="N887" s="203" t="s">
        <v>46</v>
      </c>
      <c r="O887" s="82"/>
      <c r="P887" s="204">
        <f>O887*H887</f>
        <v>0</v>
      </c>
      <c r="Q887" s="204">
        <v>0</v>
      </c>
      <c r="R887" s="204">
        <f>Q887*H887</f>
        <v>0</v>
      </c>
      <c r="S887" s="204">
        <v>0</v>
      </c>
      <c r="T887" s="205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6" t="s">
        <v>3093</v>
      </c>
      <c r="AT887" s="206" t="s">
        <v>152</v>
      </c>
      <c r="AU887" s="206" t="s">
        <v>80</v>
      </c>
      <c r="AY887" s="15" t="s">
        <v>150</v>
      </c>
      <c r="BE887" s="207">
        <f>IF(N887="základní",J887,0)</f>
        <v>0</v>
      </c>
      <c r="BF887" s="207">
        <f>IF(N887="snížená",J887,0)</f>
        <v>0</v>
      </c>
      <c r="BG887" s="207">
        <f>IF(N887="zákl. přenesená",J887,0)</f>
        <v>0</v>
      </c>
      <c r="BH887" s="207">
        <f>IF(N887="sníž. přenesená",J887,0)</f>
        <v>0</v>
      </c>
      <c r="BI887" s="207">
        <f>IF(N887="nulová",J887,0)</f>
        <v>0</v>
      </c>
      <c r="BJ887" s="15" t="s">
        <v>80</v>
      </c>
      <c r="BK887" s="207">
        <f>ROUND(I887*H887,2)</f>
        <v>0</v>
      </c>
      <c r="BL887" s="15" t="s">
        <v>3093</v>
      </c>
      <c r="BM887" s="206" t="s">
        <v>3117</v>
      </c>
    </row>
    <row r="888" s="2" customFormat="1" ht="24.15" customHeight="1">
      <c r="A888" s="36"/>
      <c r="B888" s="37"/>
      <c r="C888" s="195" t="s">
        <v>3118</v>
      </c>
      <c r="D888" s="195" t="s">
        <v>152</v>
      </c>
      <c r="E888" s="196" t="s">
        <v>3119</v>
      </c>
      <c r="F888" s="197" t="s">
        <v>3120</v>
      </c>
      <c r="G888" s="198" t="s">
        <v>3092</v>
      </c>
      <c r="H888" s="218"/>
      <c r="I888" s="200"/>
      <c r="J888" s="201">
        <f>ROUND(I888*H888,2)</f>
        <v>0</v>
      </c>
      <c r="K888" s="197" t="s">
        <v>981</v>
      </c>
      <c r="L888" s="42"/>
      <c r="M888" s="202" t="s">
        <v>19</v>
      </c>
      <c r="N888" s="203" t="s">
        <v>46</v>
      </c>
      <c r="O888" s="82"/>
      <c r="P888" s="204">
        <f>O888*H888</f>
        <v>0</v>
      </c>
      <c r="Q888" s="204">
        <v>0</v>
      </c>
      <c r="R888" s="204">
        <f>Q888*H888</f>
        <v>0</v>
      </c>
      <c r="S888" s="204">
        <v>0</v>
      </c>
      <c r="T888" s="205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206" t="s">
        <v>3093</v>
      </c>
      <c r="AT888" s="206" t="s">
        <v>152</v>
      </c>
      <c r="AU888" s="206" t="s">
        <v>80</v>
      </c>
      <c r="AY888" s="15" t="s">
        <v>150</v>
      </c>
      <c r="BE888" s="207">
        <f>IF(N888="základní",J888,0)</f>
        <v>0</v>
      </c>
      <c r="BF888" s="207">
        <f>IF(N888="snížená",J888,0)</f>
        <v>0</v>
      </c>
      <c r="BG888" s="207">
        <f>IF(N888="zákl. přenesená",J888,0)</f>
        <v>0</v>
      </c>
      <c r="BH888" s="207">
        <f>IF(N888="sníž. přenesená",J888,0)</f>
        <v>0</v>
      </c>
      <c r="BI888" s="207">
        <f>IF(N888="nulová",J888,0)</f>
        <v>0</v>
      </c>
      <c r="BJ888" s="15" t="s">
        <v>80</v>
      </c>
      <c r="BK888" s="207">
        <f>ROUND(I888*H888,2)</f>
        <v>0</v>
      </c>
      <c r="BL888" s="15" t="s">
        <v>3093</v>
      </c>
      <c r="BM888" s="206" t="s">
        <v>3121</v>
      </c>
    </row>
    <row r="889" s="2" customFormat="1" ht="24.15" customHeight="1">
      <c r="A889" s="36"/>
      <c r="B889" s="37"/>
      <c r="C889" s="195" t="s">
        <v>3122</v>
      </c>
      <c r="D889" s="195" t="s">
        <v>152</v>
      </c>
      <c r="E889" s="196" t="s">
        <v>3123</v>
      </c>
      <c r="F889" s="197" t="s">
        <v>3124</v>
      </c>
      <c r="G889" s="198" t="s">
        <v>3092</v>
      </c>
      <c r="H889" s="218"/>
      <c r="I889" s="200"/>
      <c r="J889" s="201">
        <f>ROUND(I889*H889,2)</f>
        <v>0</v>
      </c>
      <c r="K889" s="197" t="s">
        <v>981</v>
      </c>
      <c r="L889" s="42"/>
      <c r="M889" s="202" t="s">
        <v>19</v>
      </c>
      <c r="N889" s="203" t="s">
        <v>46</v>
      </c>
      <c r="O889" s="82"/>
      <c r="P889" s="204">
        <f>O889*H889</f>
        <v>0</v>
      </c>
      <c r="Q889" s="204">
        <v>0</v>
      </c>
      <c r="R889" s="204">
        <f>Q889*H889</f>
        <v>0</v>
      </c>
      <c r="S889" s="204">
        <v>0</v>
      </c>
      <c r="T889" s="20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206" t="s">
        <v>3093</v>
      </c>
      <c r="AT889" s="206" t="s">
        <v>152</v>
      </c>
      <c r="AU889" s="206" t="s">
        <v>80</v>
      </c>
      <c r="AY889" s="15" t="s">
        <v>150</v>
      </c>
      <c r="BE889" s="207">
        <f>IF(N889="základní",J889,0)</f>
        <v>0</v>
      </c>
      <c r="BF889" s="207">
        <f>IF(N889="snížená",J889,0)</f>
        <v>0</v>
      </c>
      <c r="BG889" s="207">
        <f>IF(N889="zákl. přenesená",J889,0)</f>
        <v>0</v>
      </c>
      <c r="BH889" s="207">
        <f>IF(N889="sníž. přenesená",J889,0)</f>
        <v>0</v>
      </c>
      <c r="BI889" s="207">
        <f>IF(N889="nulová",J889,0)</f>
        <v>0</v>
      </c>
      <c r="BJ889" s="15" t="s">
        <v>80</v>
      </c>
      <c r="BK889" s="207">
        <f>ROUND(I889*H889,2)</f>
        <v>0</v>
      </c>
      <c r="BL889" s="15" t="s">
        <v>3093</v>
      </c>
      <c r="BM889" s="206" t="s">
        <v>3125</v>
      </c>
    </row>
    <row r="890" s="2" customFormat="1" ht="14.4" customHeight="1">
      <c r="A890" s="36"/>
      <c r="B890" s="37"/>
      <c r="C890" s="195" t="s">
        <v>1129</v>
      </c>
      <c r="D890" s="195" t="s">
        <v>152</v>
      </c>
      <c r="E890" s="196" t="s">
        <v>3126</v>
      </c>
      <c r="F890" s="197" t="s">
        <v>3127</v>
      </c>
      <c r="G890" s="198" t="s">
        <v>3092</v>
      </c>
      <c r="H890" s="218"/>
      <c r="I890" s="200"/>
      <c r="J890" s="201">
        <f>ROUND(I890*H890,2)</f>
        <v>0</v>
      </c>
      <c r="K890" s="197" t="s">
        <v>981</v>
      </c>
      <c r="L890" s="42"/>
      <c r="M890" s="202" t="s">
        <v>19</v>
      </c>
      <c r="N890" s="203" t="s">
        <v>46</v>
      </c>
      <c r="O890" s="82"/>
      <c r="P890" s="204">
        <f>O890*H890</f>
        <v>0</v>
      </c>
      <c r="Q890" s="204">
        <v>0</v>
      </c>
      <c r="R890" s="204">
        <f>Q890*H890</f>
        <v>0</v>
      </c>
      <c r="S890" s="204">
        <v>0</v>
      </c>
      <c r="T890" s="20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206" t="s">
        <v>3093</v>
      </c>
      <c r="AT890" s="206" t="s">
        <v>152</v>
      </c>
      <c r="AU890" s="206" t="s">
        <v>80</v>
      </c>
      <c r="AY890" s="15" t="s">
        <v>150</v>
      </c>
      <c r="BE890" s="207">
        <f>IF(N890="základní",J890,0)</f>
        <v>0</v>
      </c>
      <c r="BF890" s="207">
        <f>IF(N890="snížená",J890,0)</f>
        <v>0</v>
      </c>
      <c r="BG890" s="207">
        <f>IF(N890="zákl. přenesená",J890,0)</f>
        <v>0</v>
      </c>
      <c r="BH890" s="207">
        <f>IF(N890="sníž. přenesená",J890,0)</f>
        <v>0</v>
      </c>
      <c r="BI890" s="207">
        <f>IF(N890="nulová",J890,0)</f>
        <v>0</v>
      </c>
      <c r="BJ890" s="15" t="s">
        <v>80</v>
      </c>
      <c r="BK890" s="207">
        <f>ROUND(I890*H890,2)</f>
        <v>0</v>
      </c>
      <c r="BL890" s="15" t="s">
        <v>3093</v>
      </c>
      <c r="BM890" s="206" t="s">
        <v>3128</v>
      </c>
    </row>
    <row r="891" s="2" customFormat="1" ht="14.4" customHeight="1">
      <c r="A891" s="36"/>
      <c r="B891" s="37"/>
      <c r="C891" s="195" t="s">
        <v>1191</v>
      </c>
      <c r="D891" s="195" t="s">
        <v>152</v>
      </c>
      <c r="E891" s="196" t="s">
        <v>3129</v>
      </c>
      <c r="F891" s="197" t="s">
        <v>3130</v>
      </c>
      <c r="G891" s="198" t="s">
        <v>3092</v>
      </c>
      <c r="H891" s="218"/>
      <c r="I891" s="200"/>
      <c r="J891" s="201">
        <f>ROUND(I891*H891,2)</f>
        <v>0</v>
      </c>
      <c r="K891" s="197" t="s">
        <v>981</v>
      </c>
      <c r="L891" s="42"/>
      <c r="M891" s="202" t="s">
        <v>19</v>
      </c>
      <c r="N891" s="203" t="s">
        <v>46</v>
      </c>
      <c r="O891" s="82"/>
      <c r="P891" s="204">
        <f>O891*H891</f>
        <v>0</v>
      </c>
      <c r="Q891" s="204">
        <v>0</v>
      </c>
      <c r="R891" s="204">
        <f>Q891*H891</f>
        <v>0</v>
      </c>
      <c r="S891" s="204">
        <v>0</v>
      </c>
      <c r="T891" s="205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206" t="s">
        <v>3093</v>
      </c>
      <c r="AT891" s="206" t="s">
        <v>152</v>
      </c>
      <c r="AU891" s="206" t="s">
        <v>80</v>
      </c>
      <c r="AY891" s="15" t="s">
        <v>150</v>
      </c>
      <c r="BE891" s="207">
        <f>IF(N891="základní",J891,0)</f>
        <v>0</v>
      </c>
      <c r="BF891" s="207">
        <f>IF(N891="snížená",J891,0)</f>
        <v>0</v>
      </c>
      <c r="BG891" s="207">
        <f>IF(N891="zákl. přenesená",J891,0)</f>
        <v>0</v>
      </c>
      <c r="BH891" s="207">
        <f>IF(N891="sníž. přenesená",J891,0)</f>
        <v>0</v>
      </c>
      <c r="BI891" s="207">
        <f>IF(N891="nulová",J891,0)</f>
        <v>0</v>
      </c>
      <c r="BJ891" s="15" t="s">
        <v>80</v>
      </c>
      <c r="BK891" s="207">
        <f>ROUND(I891*H891,2)</f>
        <v>0</v>
      </c>
      <c r="BL891" s="15" t="s">
        <v>3093</v>
      </c>
      <c r="BM891" s="206" t="s">
        <v>3131</v>
      </c>
    </row>
    <row r="892" s="2" customFormat="1" ht="14.4" customHeight="1">
      <c r="A892" s="36"/>
      <c r="B892" s="37"/>
      <c r="C892" s="195" t="s">
        <v>3132</v>
      </c>
      <c r="D892" s="195" t="s">
        <v>152</v>
      </c>
      <c r="E892" s="196" t="s">
        <v>3133</v>
      </c>
      <c r="F892" s="197" t="s">
        <v>3134</v>
      </c>
      <c r="G892" s="198" t="s">
        <v>3092</v>
      </c>
      <c r="H892" s="218"/>
      <c r="I892" s="200"/>
      <c r="J892" s="201">
        <f>ROUND(I892*H892,2)</f>
        <v>0</v>
      </c>
      <c r="K892" s="197" t="s">
        <v>981</v>
      </c>
      <c r="L892" s="42"/>
      <c r="M892" s="219" t="s">
        <v>19</v>
      </c>
      <c r="N892" s="220" t="s">
        <v>46</v>
      </c>
      <c r="O892" s="221"/>
      <c r="P892" s="222">
        <f>O892*H892</f>
        <v>0</v>
      </c>
      <c r="Q892" s="222">
        <v>0</v>
      </c>
      <c r="R892" s="222">
        <f>Q892*H892</f>
        <v>0</v>
      </c>
      <c r="S892" s="222">
        <v>0</v>
      </c>
      <c r="T892" s="223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206" t="s">
        <v>3093</v>
      </c>
      <c r="AT892" s="206" t="s">
        <v>152</v>
      </c>
      <c r="AU892" s="206" t="s">
        <v>80</v>
      </c>
      <c r="AY892" s="15" t="s">
        <v>150</v>
      </c>
      <c r="BE892" s="207">
        <f>IF(N892="základní",J892,0)</f>
        <v>0</v>
      </c>
      <c r="BF892" s="207">
        <f>IF(N892="snížená",J892,0)</f>
        <v>0</v>
      </c>
      <c r="BG892" s="207">
        <f>IF(N892="zákl. přenesená",J892,0)</f>
        <v>0</v>
      </c>
      <c r="BH892" s="207">
        <f>IF(N892="sníž. přenesená",J892,0)</f>
        <v>0</v>
      </c>
      <c r="BI892" s="207">
        <f>IF(N892="nulová",J892,0)</f>
        <v>0</v>
      </c>
      <c r="BJ892" s="15" t="s">
        <v>80</v>
      </c>
      <c r="BK892" s="207">
        <f>ROUND(I892*H892,2)</f>
        <v>0</v>
      </c>
      <c r="BL892" s="15" t="s">
        <v>3093</v>
      </c>
      <c r="BM892" s="206" t="s">
        <v>3135</v>
      </c>
    </row>
    <row r="893" s="2" customFormat="1" ht="6.96" customHeight="1">
      <c r="A893" s="36"/>
      <c r="B893" s="57"/>
      <c r="C893" s="58"/>
      <c r="D893" s="58"/>
      <c r="E893" s="58"/>
      <c r="F893" s="58"/>
      <c r="G893" s="58"/>
      <c r="H893" s="58"/>
      <c r="I893" s="58"/>
      <c r="J893" s="58"/>
      <c r="K893" s="58"/>
      <c r="L893" s="42"/>
      <c r="M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</row>
  </sheetData>
  <sheetProtection sheet="1" autoFilter="0" formatColumns="0" formatRows="0" objects="1" scenarios="1" spinCount="100000" saltValue="fn8uMMDtWOua8B8PlrU2OUmT5Ki4LK+bO4k/tVcEW9XQ4UwC7oi55wlFw9Pbaf1GUEHIFL7Zs97RbWEWcH2kzQ==" hashValue="Zi/i2xV8O82YrlKh5UUnSie+KKsyFsC9/BMCRUCs9Sk/UzRxLkzqH4ruxHqPrvkCdOVeBtFYgjLEOfNhfRAAoQ==" algorithmName="SHA-512" password="CC35"/>
  <autoFilter ref="C120:K892"/>
  <mergeCells count="6">
    <mergeCell ref="E7:H7"/>
    <mergeCell ref="E16:H16"/>
    <mergeCell ref="E25:H25"/>
    <mergeCell ref="E46:H46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4" customWidth="1"/>
    <col min="2" max="2" width="1.667969" style="224" customWidth="1"/>
    <col min="3" max="4" width="5" style="224" customWidth="1"/>
    <col min="5" max="5" width="11.66016" style="224" customWidth="1"/>
    <col min="6" max="6" width="9.160156" style="224" customWidth="1"/>
    <col min="7" max="7" width="5" style="224" customWidth="1"/>
    <col min="8" max="8" width="77.83203" style="224" customWidth="1"/>
    <col min="9" max="10" width="20" style="224" customWidth="1"/>
    <col min="11" max="11" width="1.667969" style="224" customWidth="1"/>
  </cols>
  <sheetData>
    <row r="1" s="1" customFormat="1" ht="37.5" customHeight="1"/>
    <row r="2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="13" customFormat="1" ht="45" customHeight="1">
      <c r="B3" s="228"/>
      <c r="C3" s="229" t="s">
        <v>3136</v>
      </c>
      <c r="D3" s="229"/>
      <c r="E3" s="229"/>
      <c r="F3" s="229"/>
      <c r="G3" s="229"/>
      <c r="H3" s="229"/>
      <c r="I3" s="229"/>
      <c r="J3" s="229"/>
      <c r="K3" s="230"/>
    </row>
    <row r="4" s="1" customFormat="1" ht="25.5" customHeight="1">
      <c r="B4" s="231"/>
      <c r="C4" s="232" t="s">
        <v>3137</v>
      </c>
      <c r="D4" s="232"/>
      <c r="E4" s="232"/>
      <c r="F4" s="232"/>
      <c r="G4" s="232"/>
      <c r="H4" s="232"/>
      <c r="I4" s="232"/>
      <c r="J4" s="232"/>
      <c r="K4" s="233"/>
    </row>
    <row r="5" s="1" customFormat="1" ht="5.25" customHeight="1">
      <c r="B5" s="231"/>
      <c r="C5" s="234"/>
      <c r="D5" s="234"/>
      <c r="E5" s="234"/>
      <c r="F5" s="234"/>
      <c r="G5" s="234"/>
      <c r="H5" s="234"/>
      <c r="I5" s="234"/>
      <c r="J5" s="234"/>
      <c r="K5" s="233"/>
    </row>
    <row r="6" s="1" customFormat="1" ht="15" customHeight="1">
      <c r="B6" s="231"/>
      <c r="C6" s="235" t="s">
        <v>3138</v>
      </c>
      <c r="D6" s="235"/>
      <c r="E6" s="235"/>
      <c r="F6" s="235"/>
      <c r="G6" s="235"/>
      <c r="H6" s="235"/>
      <c r="I6" s="235"/>
      <c r="J6" s="235"/>
      <c r="K6" s="233"/>
    </row>
    <row r="7" s="1" customFormat="1" ht="15" customHeight="1">
      <c r="B7" s="236"/>
      <c r="C7" s="235" t="s">
        <v>3139</v>
      </c>
      <c r="D7" s="235"/>
      <c r="E7" s="235"/>
      <c r="F7" s="235"/>
      <c r="G7" s="235"/>
      <c r="H7" s="235"/>
      <c r="I7" s="235"/>
      <c r="J7" s="235"/>
      <c r="K7" s="233"/>
    </row>
    <row r="8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="1" customFormat="1" ht="15" customHeight="1">
      <c r="B9" s="236"/>
      <c r="C9" s="235" t="s">
        <v>3140</v>
      </c>
      <c r="D9" s="235"/>
      <c r="E9" s="235"/>
      <c r="F9" s="235"/>
      <c r="G9" s="235"/>
      <c r="H9" s="235"/>
      <c r="I9" s="235"/>
      <c r="J9" s="235"/>
      <c r="K9" s="233"/>
    </row>
    <row r="10" s="1" customFormat="1" ht="15" customHeight="1">
      <c r="B10" s="236"/>
      <c r="C10" s="235"/>
      <c r="D10" s="235" t="s">
        <v>3141</v>
      </c>
      <c r="E10" s="235"/>
      <c r="F10" s="235"/>
      <c r="G10" s="235"/>
      <c r="H10" s="235"/>
      <c r="I10" s="235"/>
      <c r="J10" s="235"/>
      <c r="K10" s="233"/>
    </row>
    <row r="11" s="1" customFormat="1" ht="15" customHeight="1">
      <c r="B11" s="236"/>
      <c r="C11" s="237"/>
      <c r="D11" s="235" t="s">
        <v>3142</v>
      </c>
      <c r="E11" s="235"/>
      <c r="F11" s="235"/>
      <c r="G11" s="235"/>
      <c r="H11" s="235"/>
      <c r="I11" s="235"/>
      <c r="J11" s="235"/>
      <c r="K11" s="233"/>
    </row>
    <row r="12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="1" customFormat="1" ht="15" customHeight="1">
      <c r="B13" s="236"/>
      <c r="C13" s="237"/>
      <c r="D13" s="238" t="s">
        <v>3143</v>
      </c>
      <c r="E13" s="235"/>
      <c r="F13" s="235"/>
      <c r="G13" s="235"/>
      <c r="H13" s="235"/>
      <c r="I13" s="235"/>
      <c r="J13" s="235"/>
      <c r="K13" s="233"/>
    </row>
    <row r="14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="1" customFormat="1" ht="15" customHeight="1">
      <c r="B15" s="236"/>
      <c r="C15" s="237"/>
      <c r="D15" s="235" t="s">
        <v>3144</v>
      </c>
      <c r="E15" s="235"/>
      <c r="F15" s="235"/>
      <c r="G15" s="235"/>
      <c r="H15" s="235"/>
      <c r="I15" s="235"/>
      <c r="J15" s="235"/>
      <c r="K15" s="233"/>
    </row>
    <row r="16" s="1" customFormat="1" ht="15" customHeight="1">
      <c r="B16" s="236"/>
      <c r="C16" s="237"/>
      <c r="D16" s="235" t="s">
        <v>3145</v>
      </c>
      <c r="E16" s="235"/>
      <c r="F16" s="235"/>
      <c r="G16" s="235"/>
      <c r="H16" s="235"/>
      <c r="I16" s="235"/>
      <c r="J16" s="235"/>
      <c r="K16" s="233"/>
    </row>
    <row r="17" s="1" customFormat="1" ht="15" customHeight="1">
      <c r="B17" s="236"/>
      <c r="C17" s="237"/>
      <c r="D17" s="235" t="s">
        <v>3146</v>
      </c>
      <c r="E17" s="235"/>
      <c r="F17" s="235"/>
      <c r="G17" s="235"/>
      <c r="H17" s="235"/>
      <c r="I17" s="235"/>
      <c r="J17" s="235"/>
      <c r="K17" s="233"/>
    </row>
    <row r="18" s="1" customFormat="1" ht="15" customHeight="1">
      <c r="B18" s="236"/>
      <c r="C18" s="237"/>
      <c r="D18" s="237"/>
      <c r="E18" s="239" t="s">
        <v>79</v>
      </c>
      <c r="F18" s="235" t="s">
        <v>3147</v>
      </c>
      <c r="G18" s="235"/>
      <c r="H18" s="235"/>
      <c r="I18" s="235"/>
      <c r="J18" s="235"/>
      <c r="K18" s="233"/>
    </row>
    <row r="19" s="1" customFormat="1" ht="15" customHeight="1">
      <c r="B19" s="236"/>
      <c r="C19" s="237"/>
      <c r="D19" s="237"/>
      <c r="E19" s="239" t="s">
        <v>3148</v>
      </c>
      <c r="F19" s="235" t="s">
        <v>3149</v>
      </c>
      <c r="G19" s="235"/>
      <c r="H19" s="235"/>
      <c r="I19" s="235"/>
      <c r="J19" s="235"/>
      <c r="K19" s="233"/>
    </row>
    <row r="20" s="1" customFormat="1" ht="15" customHeight="1">
      <c r="B20" s="236"/>
      <c r="C20" s="237"/>
      <c r="D20" s="237"/>
      <c r="E20" s="239" t="s">
        <v>3150</v>
      </c>
      <c r="F20" s="235" t="s">
        <v>3151</v>
      </c>
      <c r="G20" s="235"/>
      <c r="H20" s="235"/>
      <c r="I20" s="235"/>
      <c r="J20" s="235"/>
      <c r="K20" s="233"/>
    </row>
    <row r="21" s="1" customFormat="1" ht="15" customHeight="1">
      <c r="B21" s="236"/>
      <c r="C21" s="237"/>
      <c r="D21" s="237"/>
      <c r="E21" s="239" t="s">
        <v>3152</v>
      </c>
      <c r="F21" s="235" t="s">
        <v>3153</v>
      </c>
      <c r="G21" s="235"/>
      <c r="H21" s="235"/>
      <c r="I21" s="235"/>
      <c r="J21" s="235"/>
      <c r="K21" s="233"/>
    </row>
    <row r="22" s="1" customFormat="1" ht="15" customHeight="1">
      <c r="B22" s="236"/>
      <c r="C22" s="237"/>
      <c r="D22" s="237"/>
      <c r="E22" s="239" t="s">
        <v>3037</v>
      </c>
      <c r="F22" s="235" t="s">
        <v>3038</v>
      </c>
      <c r="G22" s="235"/>
      <c r="H22" s="235"/>
      <c r="I22" s="235"/>
      <c r="J22" s="235"/>
      <c r="K22" s="233"/>
    </row>
    <row r="23" s="1" customFormat="1" ht="15" customHeight="1">
      <c r="B23" s="236"/>
      <c r="C23" s="237"/>
      <c r="D23" s="237"/>
      <c r="E23" s="239" t="s">
        <v>3154</v>
      </c>
      <c r="F23" s="235" t="s">
        <v>3155</v>
      </c>
      <c r="G23" s="235"/>
      <c r="H23" s="235"/>
      <c r="I23" s="235"/>
      <c r="J23" s="235"/>
      <c r="K23" s="233"/>
    </row>
    <row r="24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="1" customFormat="1" ht="15" customHeight="1">
      <c r="B25" s="236"/>
      <c r="C25" s="235" t="s">
        <v>3156</v>
      </c>
      <c r="D25" s="235"/>
      <c r="E25" s="235"/>
      <c r="F25" s="235"/>
      <c r="G25" s="235"/>
      <c r="H25" s="235"/>
      <c r="I25" s="235"/>
      <c r="J25" s="235"/>
      <c r="K25" s="233"/>
    </row>
    <row r="26" s="1" customFormat="1" ht="15" customHeight="1">
      <c r="B26" s="236"/>
      <c r="C26" s="235" t="s">
        <v>3157</v>
      </c>
      <c r="D26" s="235"/>
      <c r="E26" s="235"/>
      <c r="F26" s="235"/>
      <c r="G26" s="235"/>
      <c r="H26" s="235"/>
      <c r="I26" s="235"/>
      <c r="J26" s="235"/>
      <c r="K26" s="233"/>
    </row>
    <row r="27" s="1" customFormat="1" ht="15" customHeight="1">
      <c r="B27" s="236"/>
      <c r="C27" s="235"/>
      <c r="D27" s="235" t="s">
        <v>3158</v>
      </c>
      <c r="E27" s="235"/>
      <c r="F27" s="235"/>
      <c r="G27" s="235"/>
      <c r="H27" s="235"/>
      <c r="I27" s="235"/>
      <c r="J27" s="235"/>
      <c r="K27" s="233"/>
    </row>
    <row r="28" s="1" customFormat="1" ht="15" customHeight="1">
      <c r="B28" s="236"/>
      <c r="C28" s="237"/>
      <c r="D28" s="235" t="s">
        <v>3159</v>
      </c>
      <c r="E28" s="235"/>
      <c r="F28" s="235"/>
      <c r="G28" s="235"/>
      <c r="H28" s="235"/>
      <c r="I28" s="235"/>
      <c r="J28" s="235"/>
      <c r="K28" s="233"/>
    </row>
    <row r="29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="1" customFormat="1" ht="15" customHeight="1">
      <c r="B30" s="236"/>
      <c r="C30" s="237"/>
      <c r="D30" s="235" t="s">
        <v>3160</v>
      </c>
      <c r="E30" s="235"/>
      <c r="F30" s="235"/>
      <c r="G30" s="235"/>
      <c r="H30" s="235"/>
      <c r="I30" s="235"/>
      <c r="J30" s="235"/>
      <c r="K30" s="233"/>
    </row>
    <row r="31" s="1" customFormat="1" ht="15" customHeight="1">
      <c r="B31" s="236"/>
      <c r="C31" s="237"/>
      <c r="D31" s="235" t="s">
        <v>3161</v>
      </c>
      <c r="E31" s="235"/>
      <c r="F31" s="235"/>
      <c r="G31" s="235"/>
      <c r="H31" s="235"/>
      <c r="I31" s="235"/>
      <c r="J31" s="235"/>
      <c r="K31" s="233"/>
    </row>
    <row r="32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="1" customFormat="1" ht="15" customHeight="1">
      <c r="B33" s="236"/>
      <c r="C33" s="237"/>
      <c r="D33" s="235" t="s">
        <v>3162</v>
      </c>
      <c r="E33" s="235"/>
      <c r="F33" s="235"/>
      <c r="G33" s="235"/>
      <c r="H33" s="235"/>
      <c r="I33" s="235"/>
      <c r="J33" s="235"/>
      <c r="K33" s="233"/>
    </row>
    <row r="34" s="1" customFormat="1" ht="15" customHeight="1">
      <c r="B34" s="236"/>
      <c r="C34" s="237"/>
      <c r="D34" s="235" t="s">
        <v>3163</v>
      </c>
      <c r="E34" s="235"/>
      <c r="F34" s="235"/>
      <c r="G34" s="235"/>
      <c r="H34" s="235"/>
      <c r="I34" s="235"/>
      <c r="J34" s="235"/>
      <c r="K34" s="233"/>
    </row>
    <row r="35" s="1" customFormat="1" ht="15" customHeight="1">
      <c r="B35" s="236"/>
      <c r="C35" s="237"/>
      <c r="D35" s="235" t="s">
        <v>3164</v>
      </c>
      <c r="E35" s="235"/>
      <c r="F35" s="235"/>
      <c r="G35" s="235"/>
      <c r="H35" s="235"/>
      <c r="I35" s="235"/>
      <c r="J35" s="235"/>
      <c r="K35" s="233"/>
    </row>
    <row r="36" s="1" customFormat="1" ht="15" customHeight="1">
      <c r="B36" s="236"/>
      <c r="C36" s="237"/>
      <c r="D36" s="235"/>
      <c r="E36" s="238" t="s">
        <v>136</v>
      </c>
      <c r="F36" s="235"/>
      <c r="G36" s="235" t="s">
        <v>3165</v>
      </c>
      <c r="H36" s="235"/>
      <c r="I36" s="235"/>
      <c r="J36" s="235"/>
      <c r="K36" s="233"/>
    </row>
    <row r="37" s="1" customFormat="1" ht="30.75" customHeight="1">
      <c r="B37" s="236"/>
      <c r="C37" s="237"/>
      <c r="D37" s="235"/>
      <c r="E37" s="238" t="s">
        <v>3166</v>
      </c>
      <c r="F37" s="235"/>
      <c r="G37" s="235" t="s">
        <v>3167</v>
      </c>
      <c r="H37" s="235"/>
      <c r="I37" s="235"/>
      <c r="J37" s="235"/>
      <c r="K37" s="233"/>
    </row>
    <row r="38" s="1" customFormat="1" ht="15" customHeight="1">
      <c r="B38" s="236"/>
      <c r="C38" s="237"/>
      <c r="D38" s="235"/>
      <c r="E38" s="238" t="s">
        <v>56</v>
      </c>
      <c r="F38" s="235"/>
      <c r="G38" s="235" t="s">
        <v>3168</v>
      </c>
      <c r="H38" s="235"/>
      <c r="I38" s="235"/>
      <c r="J38" s="235"/>
      <c r="K38" s="233"/>
    </row>
    <row r="39" s="1" customFormat="1" ht="15" customHeight="1">
      <c r="B39" s="236"/>
      <c r="C39" s="237"/>
      <c r="D39" s="235"/>
      <c r="E39" s="238" t="s">
        <v>57</v>
      </c>
      <c r="F39" s="235"/>
      <c r="G39" s="235" t="s">
        <v>3169</v>
      </c>
      <c r="H39" s="235"/>
      <c r="I39" s="235"/>
      <c r="J39" s="235"/>
      <c r="K39" s="233"/>
    </row>
    <row r="40" s="1" customFormat="1" ht="15" customHeight="1">
      <c r="B40" s="236"/>
      <c r="C40" s="237"/>
      <c r="D40" s="235"/>
      <c r="E40" s="238" t="s">
        <v>137</v>
      </c>
      <c r="F40" s="235"/>
      <c r="G40" s="235" t="s">
        <v>3170</v>
      </c>
      <c r="H40" s="235"/>
      <c r="I40" s="235"/>
      <c r="J40" s="235"/>
      <c r="K40" s="233"/>
    </row>
    <row r="41" s="1" customFormat="1" ht="15" customHeight="1">
      <c r="B41" s="236"/>
      <c r="C41" s="237"/>
      <c r="D41" s="235"/>
      <c r="E41" s="238" t="s">
        <v>138</v>
      </c>
      <c r="F41" s="235"/>
      <c r="G41" s="235" t="s">
        <v>3171</v>
      </c>
      <c r="H41" s="235"/>
      <c r="I41" s="235"/>
      <c r="J41" s="235"/>
      <c r="K41" s="233"/>
    </row>
    <row r="42" s="1" customFormat="1" ht="15" customHeight="1">
      <c r="B42" s="236"/>
      <c r="C42" s="237"/>
      <c r="D42" s="235"/>
      <c r="E42" s="238" t="s">
        <v>3172</v>
      </c>
      <c r="F42" s="235"/>
      <c r="G42" s="235" t="s">
        <v>3173</v>
      </c>
      <c r="H42" s="235"/>
      <c r="I42" s="235"/>
      <c r="J42" s="235"/>
      <c r="K42" s="233"/>
    </row>
    <row r="43" s="1" customFormat="1" ht="15" customHeight="1">
      <c r="B43" s="236"/>
      <c r="C43" s="237"/>
      <c r="D43" s="235"/>
      <c r="E43" s="238"/>
      <c r="F43" s="235"/>
      <c r="G43" s="235" t="s">
        <v>3174</v>
      </c>
      <c r="H43" s="235"/>
      <c r="I43" s="235"/>
      <c r="J43" s="235"/>
      <c r="K43" s="233"/>
    </row>
    <row r="44" s="1" customFormat="1" ht="15" customHeight="1">
      <c r="B44" s="236"/>
      <c r="C44" s="237"/>
      <c r="D44" s="235"/>
      <c r="E44" s="238" t="s">
        <v>3175</v>
      </c>
      <c r="F44" s="235"/>
      <c r="G44" s="235" t="s">
        <v>3176</v>
      </c>
      <c r="H44" s="235"/>
      <c r="I44" s="235"/>
      <c r="J44" s="235"/>
      <c r="K44" s="233"/>
    </row>
    <row r="45" s="1" customFormat="1" ht="15" customHeight="1">
      <c r="B45" s="236"/>
      <c r="C45" s="237"/>
      <c r="D45" s="235"/>
      <c r="E45" s="238" t="s">
        <v>140</v>
      </c>
      <c r="F45" s="235"/>
      <c r="G45" s="235" t="s">
        <v>3177</v>
      </c>
      <c r="H45" s="235"/>
      <c r="I45" s="235"/>
      <c r="J45" s="235"/>
      <c r="K45" s="233"/>
    </row>
    <row r="46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="1" customFormat="1" ht="15" customHeight="1">
      <c r="B47" s="236"/>
      <c r="C47" s="237"/>
      <c r="D47" s="235" t="s">
        <v>3178</v>
      </c>
      <c r="E47" s="235"/>
      <c r="F47" s="235"/>
      <c r="G47" s="235"/>
      <c r="H47" s="235"/>
      <c r="I47" s="235"/>
      <c r="J47" s="235"/>
      <c r="K47" s="233"/>
    </row>
    <row r="48" s="1" customFormat="1" ht="15" customHeight="1">
      <c r="B48" s="236"/>
      <c r="C48" s="237"/>
      <c r="D48" s="237"/>
      <c r="E48" s="235" t="s">
        <v>3179</v>
      </c>
      <c r="F48" s="235"/>
      <c r="G48" s="235"/>
      <c r="H48" s="235"/>
      <c r="I48" s="235"/>
      <c r="J48" s="235"/>
      <c r="K48" s="233"/>
    </row>
    <row r="49" s="1" customFormat="1" ht="15" customHeight="1">
      <c r="B49" s="236"/>
      <c r="C49" s="237"/>
      <c r="D49" s="237"/>
      <c r="E49" s="235" t="s">
        <v>3180</v>
      </c>
      <c r="F49" s="235"/>
      <c r="G49" s="235"/>
      <c r="H49" s="235"/>
      <c r="I49" s="235"/>
      <c r="J49" s="235"/>
      <c r="K49" s="233"/>
    </row>
    <row r="50" s="1" customFormat="1" ht="15" customHeight="1">
      <c r="B50" s="236"/>
      <c r="C50" s="237"/>
      <c r="D50" s="237"/>
      <c r="E50" s="235" t="s">
        <v>3181</v>
      </c>
      <c r="F50" s="235"/>
      <c r="G50" s="235"/>
      <c r="H50" s="235"/>
      <c r="I50" s="235"/>
      <c r="J50" s="235"/>
      <c r="K50" s="233"/>
    </row>
    <row r="51" s="1" customFormat="1" ht="15" customHeight="1">
      <c r="B51" s="236"/>
      <c r="C51" s="237"/>
      <c r="D51" s="235" t="s">
        <v>3182</v>
      </c>
      <c r="E51" s="235"/>
      <c r="F51" s="235"/>
      <c r="G51" s="235"/>
      <c r="H51" s="235"/>
      <c r="I51" s="235"/>
      <c r="J51" s="235"/>
      <c r="K51" s="233"/>
    </row>
    <row r="52" s="1" customFormat="1" ht="25.5" customHeight="1">
      <c r="B52" s="231"/>
      <c r="C52" s="232" t="s">
        <v>3183</v>
      </c>
      <c r="D52" s="232"/>
      <c r="E52" s="232"/>
      <c r="F52" s="232"/>
      <c r="G52" s="232"/>
      <c r="H52" s="232"/>
      <c r="I52" s="232"/>
      <c r="J52" s="232"/>
      <c r="K52" s="233"/>
    </row>
    <row r="53" s="1" customFormat="1" ht="5.25" customHeight="1">
      <c r="B53" s="231"/>
      <c r="C53" s="234"/>
      <c r="D53" s="234"/>
      <c r="E53" s="234"/>
      <c r="F53" s="234"/>
      <c r="G53" s="234"/>
      <c r="H53" s="234"/>
      <c r="I53" s="234"/>
      <c r="J53" s="234"/>
      <c r="K53" s="233"/>
    </row>
    <row r="54" s="1" customFormat="1" ht="15" customHeight="1">
      <c r="B54" s="231"/>
      <c r="C54" s="235" t="s">
        <v>3184</v>
      </c>
      <c r="D54" s="235"/>
      <c r="E54" s="235"/>
      <c r="F54" s="235"/>
      <c r="G54" s="235"/>
      <c r="H54" s="235"/>
      <c r="I54" s="235"/>
      <c r="J54" s="235"/>
      <c r="K54" s="233"/>
    </row>
    <row r="55" s="1" customFormat="1" ht="15" customHeight="1">
      <c r="B55" s="231"/>
      <c r="C55" s="235" t="s">
        <v>3185</v>
      </c>
      <c r="D55" s="235"/>
      <c r="E55" s="235"/>
      <c r="F55" s="235"/>
      <c r="G55" s="235"/>
      <c r="H55" s="235"/>
      <c r="I55" s="235"/>
      <c r="J55" s="235"/>
      <c r="K55" s="233"/>
    </row>
    <row r="56" s="1" customFormat="1" ht="12.75" customHeight="1">
      <c r="B56" s="231"/>
      <c r="C56" s="235"/>
      <c r="D56" s="235"/>
      <c r="E56" s="235"/>
      <c r="F56" s="235"/>
      <c r="G56" s="235"/>
      <c r="H56" s="235"/>
      <c r="I56" s="235"/>
      <c r="J56" s="235"/>
      <c r="K56" s="233"/>
    </row>
    <row r="57" s="1" customFormat="1" ht="15" customHeight="1">
      <c r="B57" s="231"/>
      <c r="C57" s="235" t="s">
        <v>3186</v>
      </c>
      <c r="D57" s="235"/>
      <c r="E57" s="235"/>
      <c r="F57" s="235"/>
      <c r="G57" s="235"/>
      <c r="H57" s="235"/>
      <c r="I57" s="235"/>
      <c r="J57" s="235"/>
      <c r="K57" s="233"/>
    </row>
    <row r="58" s="1" customFormat="1" ht="15" customHeight="1">
      <c r="B58" s="231"/>
      <c r="C58" s="237"/>
      <c r="D58" s="235" t="s">
        <v>3187</v>
      </c>
      <c r="E58" s="235"/>
      <c r="F58" s="235"/>
      <c r="G58" s="235"/>
      <c r="H58" s="235"/>
      <c r="I58" s="235"/>
      <c r="J58" s="235"/>
      <c r="K58" s="233"/>
    </row>
    <row r="59" s="1" customFormat="1" ht="15" customHeight="1">
      <c r="B59" s="231"/>
      <c r="C59" s="237"/>
      <c r="D59" s="235" t="s">
        <v>3188</v>
      </c>
      <c r="E59" s="235"/>
      <c r="F59" s="235"/>
      <c r="G59" s="235"/>
      <c r="H59" s="235"/>
      <c r="I59" s="235"/>
      <c r="J59" s="235"/>
      <c r="K59" s="233"/>
    </row>
    <row r="60" s="1" customFormat="1" ht="15" customHeight="1">
      <c r="B60" s="231"/>
      <c r="C60" s="237"/>
      <c r="D60" s="235" t="s">
        <v>3189</v>
      </c>
      <c r="E60" s="235"/>
      <c r="F60" s="235"/>
      <c r="G60" s="235"/>
      <c r="H60" s="235"/>
      <c r="I60" s="235"/>
      <c r="J60" s="235"/>
      <c r="K60" s="233"/>
    </row>
    <row r="61" s="1" customFormat="1" ht="15" customHeight="1">
      <c r="B61" s="231"/>
      <c r="C61" s="237"/>
      <c r="D61" s="235" t="s">
        <v>3190</v>
      </c>
      <c r="E61" s="235"/>
      <c r="F61" s="235"/>
      <c r="G61" s="235"/>
      <c r="H61" s="235"/>
      <c r="I61" s="235"/>
      <c r="J61" s="235"/>
      <c r="K61" s="233"/>
    </row>
    <row r="62" s="1" customFormat="1" ht="15" customHeight="1">
      <c r="B62" s="231"/>
      <c r="C62" s="237"/>
      <c r="D62" s="240" t="s">
        <v>3191</v>
      </c>
      <c r="E62" s="240"/>
      <c r="F62" s="240"/>
      <c r="G62" s="240"/>
      <c r="H62" s="240"/>
      <c r="I62" s="240"/>
      <c r="J62" s="240"/>
      <c r="K62" s="233"/>
    </row>
    <row r="63" s="1" customFormat="1" ht="15" customHeight="1">
      <c r="B63" s="231"/>
      <c r="C63" s="237"/>
      <c r="D63" s="235" t="s">
        <v>3192</v>
      </c>
      <c r="E63" s="235"/>
      <c r="F63" s="235"/>
      <c r="G63" s="235"/>
      <c r="H63" s="235"/>
      <c r="I63" s="235"/>
      <c r="J63" s="235"/>
      <c r="K63" s="233"/>
    </row>
    <row r="64" s="1" customFormat="1" ht="12.75" customHeight="1">
      <c r="B64" s="231"/>
      <c r="C64" s="237"/>
      <c r="D64" s="237"/>
      <c r="E64" s="241"/>
      <c r="F64" s="237"/>
      <c r="G64" s="237"/>
      <c r="H64" s="237"/>
      <c r="I64" s="237"/>
      <c r="J64" s="237"/>
      <c r="K64" s="233"/>
    </row>
    <row r="65" s="1" customFormat="1" ht="15" customHeight="1">
      <c r="B65" s="231"/>
      <c r="C65" s="237"/>
      <c r="D65" s="235" t="s">
        <v>3193</v>
      </c>
      <c r="E65" s="235"/>
      <c r="F65" s="235"/>
      <c r="G65" s="235"/>
      <c r="H65" s="235"/>
      <c r="I65" s="235"/>
      <c r="J65" s="235"/>
      <c r="K65" s="233"/>
    </row>
    <row r="66" s="1" customFormat="1" ht="15" customHeight="1">
      <c r="B66" s="231"/>
      <c r="C66" s="237"/>
      <c r="D66" s="240" t="s">
        <v>3194</v>
      </c>
      <c r="E66" s="240"/>
      <c r="F66" s="240"/>
      <c r="G66" s="240"/>
      <c r="H66" s="240"/>
      <c r="I66" s="240"/>
      <c r="J66" s="240"/>
      <c r="K66" s="233"/>
    </row>
    <row r="67" s="1" customFormat="1" ht="15" customHeight="1">
      <c r="B67" s="231"/>
      <c r="C67" s="237"/>
      <c r="D67" s="235" t="s">
        <v>3195</v>
      </c>
      <c r="E67" s="235"/>
      <c r="F67" s="235"/>
      <c r="G67" s="235"/>
      <c r="H67" s="235"/>
      <c r="I67" s="235"/>
      <c r="J67" s="235"/>
      <c r="K67" s="233"/>
    </row>
    <row r="68" s="1" customFormat="1" ht="15" customHeight="1">
      <c r="B68" s="231"/>
      <c r="C68" s="237"/>
      <c r="D68" s="235" t="s">
        <v>3196</v>
      </c>
      <c r="E68" s="235"/>
      <c r="F68" s="235"/>
      <c r="G68" s="235"/>
      <c r="H68" s="235"/>
      <c r="I68" s="235"/>
      <c r="J68" s="235"/>
      <c r="K68" s="233"/>
    </row>
    <row r="69" s="1" customFormat="1" ht="15" customHeight="1">
      <c r="B69" s="231"/>
      <c r="C69" s="237"/>
      <c r="D69" s="235" t="s">
        <v>3197</v>
      </c>
      <c r="E69" s="235"/>
      <c r="F69" s="235"/>
      <c r="G69" s="235"/>
      <c r="H69" s="235"/>
      <c r="I69" s="235"/>
      <c r="J69" s="235"/>
      <c r="K69" s="233"/>
    </row>
    <row r="70" s="1" customFormat="1" ht="15" customHeight="1">
      <c r="B70" s="231"/>
      <c r="C70" s="237"/>
      <c r="D70" s="235" t="s">
        <v>3198</v>
      </c>
      <c r="E70" s="235"/>
      <c r="F70" s="235"/>
      <c r="G70" s="235"/>
      <c r="H70" s="235"/>
      <c r="I70" s="235"/>
      <c r="J70" s="235"/>
      <c r="K70" s="233"/>
    </row>
    <row r="71" s="1" customFormat="1" ht="12.7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4"/>
    </row>
    <row r="72" s="1" customFormat="1" ht="18.75" customHeight="1">
      <c r="B72" s="245"/>
      <c r="C72" s="245"/>
      <c r="D72" s="245"/>
      <c r="E72" s="245"/>
      <c r="F72" s="245"/>
      <c r="G72" s="245"/>
      <c r="H72" s="245"/>
      <c r="I72" s="245"/>
      <c r="J72" s="245"/>
      <c r="K72" s="246"/>
    </row>
    <row r="73" s="1" customFormat="1" ht="18.75" customHeight="1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="1" customFormat="1" ht="7.5" customHeight="1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="1" customFormat="1" ht="45" customHeight="1">
      <c r="B75" s="250"/>
      <c r="C75" s="251" t="s">
        <v>3199</v>
      </c>
      <c r="D75" s="251"/>
      <c r="E75" s="251"/>
      <c r="F75" s="251"/>
      <c r="G75" s="251"/>
      <c r="H75" s="251"/>
      <c r="I75" s="251"/>
      <c r="J75" s="251"/>
      <c r="K75" s="252"/>
    </row>
    <row r="76" s="1" customFormat="1" ht="17.25" customHeight="1">
      <c r="B76" s="250"/>
      <c r="C76" s="253" t="s">
        <v>3200</v>
      </c>
      <c r="D76" s="253"/>
      <c r="E76" s="253"/>
      <c r="F76" s="253" t="s">
        <v>3201</v>
      </c>
      <c r="G76" s="254"/>
      <c r="H76" s="253" t="s">
        <v>57</v>
      </c>
      <c r="I76" s="253" t="s">
        <v>60</v>
      </c>
      <c r="J76" s="253" t="s">
        <v>3202</v>
      </c>
      <c r="K76" s="252"/>
    </row>
    <row r="77" s="1" customFormat="1" ht="17.25" customHeight="1">
      <c r="B77" s="250"/>
      <c r="C77" s="255" t="s">
        <v>3203</v>
      </c>
      <c r="D77" s="255"/>
      <c r="E77" s="255"/>
      <c r="F77" s="256" t="s">
        <v>3204</v>
      </c>
      <c r="G77" s="257"/>
      <c r="H77" s="255"/>
      <c r="I77" s="255"/>
      <c r="J77" s="255" t="s">
        <v>3205</v>
      </c>
      <c r="K77" s="252"/>
    </row>
    <row r="78" s="1" customFormat="1" ht="5.25" customHeight="1">
      <c r="B78" s="250"/>
      <c r="C78" s="258"/>
      <c r="D78" s="258"/>
      <c r="E78" s="258"/>
      <c r="F78" s="258"/>
      <c r="G78" s="259"/>
      <c r="H78" s="258"/>
      <c r="I78" s="258"/>
      <c r="J78" s="258"/>
      <c r="K78" s="252"/>
    </row>
    <row r="79" s="1" customFormat="1" ht="15" customHeight="1">
      <c r="B79" s="250"/>
      <c r="C79" s="238" t="s">
        <v>56</v>
      </c>
      <c r="D79" s="260"/>
      <c r="E79" s="260"/>
      <c r="F79" s="261" t="s">
        <v>3206</v>
      </c>
      <c r="G79" s="262"/>
      <c r="H79" s="238" t="s">
        <v>3207</v>
      </c>
      <c r="I79" s="238" t="s">
        <v>3208</v>
      </c>
      <c r="J79" s="238">
        <v>20</v>
      </c>
      <c r="K79" s="252"/>
    </row>
    <row r="80" s="1" customFormat="1" ht="15" customHeight="1">
      <c r="B80" s="250"/>
      <c r="C80" s="238" t="s">
        <v>3209</v>
      </c>
      <c r="D80" s="238"/>
      <c r="E80" s="238"/>
      <c r="F80" s="261" t="s">
        <v>3206</v>
      </c>
      <c r="G80" s="262"/>
      <c r="H80" s="238" t="s">
        <v>3210</v>
      </c>
      <c r="I80" s="238" t="s">
        <v>3208</v>
      </c>
      <c r="J80" s="238">
        <v>120</v>
      </c>
      <c r="K80" s="252"/>
    </row>
    <row r="81" s="1" customFormat="1" ht="15" customHeight="1">
      <c r="B81" s="263"/>
      <c r="C81" s="238" t="s">
        <v>3211</v>
      </c>
      <c r="D81" s="238"/>
      <c r="E81" s="238"/>
      <c r="F81" s="261" t="s">
        <v>3212</v>
      </c>
      <c r="G81" s="262"/>
      <c r="H81" s="238" t="s">
        <v>3213</v>
      </c>
      <c r="I81" s="238" t="s">
        <v>3208</v>
      </c>
      <c r="J81" s="238">
        <v>50</v>
      </c>
      <c r="K81" s="252"/>
    </row>
    <row r="82" s="1" customFormat="1" ht="15" customHeight="1">
      <c r="B82" s="263"/>
      <c r="C82" s="238" t="s">
        <v>3214</v>
      </c>
      <c r="D82" s="238"/>
      <c r="E82" s="238"/>
      <c r="F82" s="261" t="s">
        <v>3206</v>
      </c>
      <c r="G82" s="262"/>
      <c r="H82" s="238" t="s">
        <v>3215</v>
      </c>
      <c r="I82" s="238" t="s">
        <v>3216</v>
      </c>
      <c r="J82" s="238"/>
      <c r="K82" s="252"/>
    </row>
    <row r="83" s="1" customFormat="1" ht="15" customHeight="1">
      <c r="B83" s="263"/>
      <c r="C83" s="264" t="s">
        <v>3217</v>
      </c>
      <c r="D83" s="264"/>
      <c r="E83" s="264"/>
      <c r="F83" s="265" t="s">
        <v>3212</v>
      </c>
      <c r="G83" s="264"/>
      <c r="H83" s="264" t="s">
        <v>3218</v>
      </c>
      <c r="I83" s="264" t="s">
        <v>3208</v>
      </c>
      <c r="J83" s="264">
        <v>15</v>
      </c>
      <c r="K83" s="252"/>
    </row>
    <row r="84" s="1" customFormat="1" ht="15" customHeight="1">
      <c r="B84" s="263"/>
      <c r="C84" s="264" t="s">
        <v>3219</v>
      </c>
      <c r="D84" s="264"/>
      <c r="E84" s="264"/>
      <c r="F84" s="265" t="s">
        <v>3212</v>
      </c>
      <c r="G84" s="264"/>
      <c r="H84" s="264" t="s">
        <v>3220</v>
      </c>
      <c r="I84" s="264" t="s">
        <v>3208</v>
      </c>
      <c r="J84" s="264">
        <v>15</v>
      </c>
      <c r="K84" s="252"/>
    </row>
    <row r="85" s="1" customFormat="1" ht="15" customHeight="1">
      <c r="B85" s="263"/>
      <c r="C85" s="264" t="s">
        <v>3221</v>
      </c>
      <c r="D85" s="264"/>
      <c r="E85" s="264"/>
      <c r="F85" s="265" t="s">
        <v>3212</v>
      </c>
      <c r="G85" s="264"/>
      <c r="H85" s="264" t="s">
        <v>3222</v>
      </c>
      <c r="I85" s="264" t="s">
        <v>3208</v>
      </c>
      <c r="J85" s="264">
        <v>20</v>
      </c>
      <c r="K85" s="252"/>
    </row>
    <row r="86" s="1" customFormat="1" ht="15" customHeight="1">
      <c r="B86" s="263"/>
      <c r="C86" s="264" t="s">
        <v>3223</v>
      </c>
      <c r="D86" s="264"/>
      <c r="E86" s="264"/>
      <c r="F86" s="265" t="s">
        <v>3212</v>
      </c>
      <c r="G86" s="264"/>
      <c r="H86" s="264" t="s">
        <v>3224</v>
      </c>
      <c r="I86" s="264" t="s">
        <v>3208</v>
      </c>
      <c r="J86" s="264">
        <v>20</v>
      </c>
      <c r="K86" s="252"/>
    </row>
    <row r="87" s="1" customFormat="1" ht="15" customHeight="1">
      <c r="B87" s="263"/>
      <c r="C87" s="238" t="s">
        <v>3225</v>
      </c>
      <c r="D87" s="238"/>
      <c r="E87" s="238"/>
      <c r="F87" s="261" t="s">
        <v>3212</v>
      </c>
      <c r="G87" s="262"/>
      <c r="H87" s="238" t="s">
        <v>3226</v>
      </c>
      <c r="I87" s="238" t="s">
        <v>3208</v>
      </c>
      <c r="J87" s="238">
        <v>50</v>
      </c>
      <c r="K87" s="252"/>
    </row>
    <row r="88" s="1" customFormat="1" ht="15" customHeight="1">
      <c r="B88" s="263"/>
      <c r="C88" s="238" t="s">
        <v>3227</v>
      </c>
      <c r="D88" s="238"/>
      <c r="E88" s="238"/>
      <c r="F88" s="261" t="s">
        <v>3212</v>
      </c>
      <c r="G88" s="262"/>
      <c r="H88" s="238" t="s">
        <v>3228</v>
      </c>
      <c r="I88" s="238" t="s">
        <v>3208</v>
      </c>
      <c r="J88" s="238">
        <v>20</v>
      </c>
      <c r="K88" s="252"/>
    </row>
    <row r="89" s="1" customFormat="1" ht="15" customHeight="1">
      <c r="B89" s="263"/>
      <c r="C89" s="238" t="s">
        <v>3229</v>
      </c>
      <c r="D89" s="238"/>
      <c r="E89" s="238"/>
      <c r="F89" s="261" t="s">
        <v>3212</v>
      </c>
      <c r="G89" s="262"/>
      <c r="H89" s="238" t="s">
        <v>3230</v>
      </c>
      <c r="I89" s="238" t="s">
        <v>3208</v>
      </c>
      <c r="J89" s="238">
        <v>20</v>
      </c>
      <c r="K89" s="252"/>
    </row>
    <row r="90" s="1" customFormat="1" ht="15" customHeight="1">
      <c r="B90" s="263"/>
      <c r="C90" s="238" t="s">
        <v>3231</v>
      </c>
      <c r="D90" s="238"/>
      <c r="E90" s="238"/>
      <c r="F90" s="261" t="s">
        <v>3212</v>
      </c>
      <c r="G90" s="262"/>
      <c r="H90" s="238" t="s">
        <v>3232</v>
      </c>
      <c r="I90" s="238" t="s">
        <v>3208</v>
      </c>
      <c r="J90" s="238">
        <v>50</v>
      </c>
      <c r="K90" s="252"/>
    </row>
    <row r="91" s="1" customFormat="1" ht="15" customHeight="1">
      <c r="B91" s="263"/>
      <c r="C91" s="238" t="s">
        <v>3233</v>
      </c>
      <c r="D91" s="238"/>
      <c r="E91" s="238"/>
      <c r="F91" s="261" t="s">
        <v>3212</v>
      </c>
      <c r="G91" s="262"/>
      <c r="H91" s="238" t="s">
        <v>3233</v>
      </c>
      <c r="I91" s="238" t="s">
        <v>3208</v>
      </c>
      <c r="J91" s="238">
        <v>50</v>
      </c>
      <c r="K91" s="252"/>
    </row>
    <row r="92" s="1" customFormat="1" ht="15" customHeight="1">
      <c r="B92" s="263"/>
      <c r="C92" s="238" t="s">
        <v>3234</v>
      </c>
      <c r="D92" s="238"/>
      <c r="E92" s="238"/>
      <c r="F92" s="261" t="s">
        <v>3212</v>
      </c>
      <c r="G92" s="262"/>
      <c r="H92" s="238" t="s">
        <v>3235</v>
      </c>
      <c r="I92" s="238" t="s">
        <v>3208</v>
      </c>
      <c r="J92" s="238">
        <v>255</v>
      </c>
      <c r="K92" s="252"/>
    </row>
    <row r="93" s="1" customFormat="1" ht="15" customHeight="1">
      <c r="B93" s="263"/>
      <c r="C93" s="238" t="s">
        <v>3236</v>
      </c>
      <c r="D93" s="238"/>
      <c r="E93" s="238"/>
      <c r="F93" s="261" t="s">
        <v>3206</v>
      </c>
      <c r="G93" s="262"/>
      <c r="H93" s="238" t="s">
        <v>3237</v>
      </c>
      <c r="I93" s="238" t="s">
        <v>3238</v>
      </c>
      <c r="J93" s="238"/>
      <c r="K93" s="252"/>
    </row>
    <row r="94" s="1" customFormat="1" ht="15" customHeight="1">
      <c r="B94" s="263"/>
      <c r="C94" s="238" t="s">
        <v>3239</v>
      </c>
      <c r="D94" s="238"/>
      <c r="E94" s="238"/>
      <c r="F94" s="261" t="s">
        <v>3206</v>
      </c>
      <c r="G94" s="262"/>
      <c r="H94" s="238" t="s">
        <v>3240</v>
      </c>
      <c r="I94" s="238" t="s">
        <v>3241</v>
      </c>
      <c r="J94" s="238"/>
      <c r="K94" s="252"/>
    </row>
    <row r="95" s="1" customFormat="1" ht="15" customHeight="1">
      <c r="B95" s="263"/>
      <c r="C95" s="238" t="s">
        <v>3242</v>
      </c>
      <c r="D95" s="238"/>
      <c r="E95" s="238"/>
      <c r="F95" s="261" t="s">
        <v>3206</v>
      </c>
      <c r="G95" s="262"/>
      <c r="H95" s="238" t="s">
        <v>3242</v>
      </c>
      <c r="I95" s="238" t="s">
        <v>3241</v>
      </c>
      <c r="J95" s="238"/>
      <c r="K95" s="252"/>
    </row>
    <row r="96" s="1" customFormat="1" ht="15" customHeight="1">
      <c r="B96" s="263"/>
      <c r="C96" s="238" t="s">
        <v>41</v>
      </c>
      <c r="D96" s="238"/>
      <c r="E96" s="238"/>
      <c r="F96" s="261" t="s">
        <v>3206</v>
      </c>
      <c r="G96" s="262"/>
      <c r="H96" s="238" t="s">
        <v>3243</v>
      </c>
      <c r="I96" s="238" t="s">
        <v>3241</v>
      </c>
      <c r="J96" s="238"/>
      <c r="K96" s="252"/>
    </row>
    <row r="97" s="1" customFormat="1" ht="15" customHeight="1">
      <c r="B97" s="263"/>
      <c r="C97" s="238" t="s">
        <v>51</v>
      </c>
      <c r="D97" s="238"/>
      <c r="E97" s="238"/>
      <c r="F97" s="261" t="s">
        <v>3206</v>
      </c>
      <c r="G97" s="262"/>
      <c r="H97" s="238" t="s">
        <v>3244</v>
      </c>
      <c r="I97" s="238" t="s">
        <v>3241</v>
      </c>
      <c r="J97" s="238"/>
      <c r="K97" s="252"/>
    </row>
    <row r="98" s="1" customFormat="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="1" customFormat="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="1" customFormat="1" ht="18.75" customHeight="1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="1" customFormat="1" ht="7.5" customHeight="1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="1" customFormat="1" ht="45" customHeight="1">
      <c r="B102" s="250"/>
      <c r="C102" s="251" t="s">
        <v>3245</v>
      </c>
      <c r="D102" s="251"/>
      <c r="E102" s="251"/>
      <c r="F102" s="251"/>
      <c r="G102" s="251"/>
      <c r="H102" s="251"/>
      <c r="I102" s="251"/>
      <c r="J102" s="251"/>
      <c r="K102" s="252"/>
    </row>
    <row r="103" s="1" customFormat="1" ht="17.25" customHeight="1">
      <c r="B103" s="250"/>
      <c r="C103" s="253" t="s">
        <v>3200</v>
      </c>
      <c r="D103" s="253"/>
      <c r="E103" s="253"/>
      <c r="F103" s="253" t="s">
        <v>3201</v>
      </c>
      <c r="G103" s="254"/>
      <c r="H103" s="253" t="s">
        <v>57</v>
      </c>
      <c r="I103" s="253" t="s">
        <v>60</v>
      </c>
      <c r="J103" s="253" t="s">
        <v>3202</v>
      </c>
      <c r="K103" s="252"/>
    </row>
    <row r="104" s="1" customFormat="1" ht="17.25" customHeight="1">
      <c r="B104" s="250"/>
      <c r="C104" s="255" t="s">
        <v>3203</v>
      </c>
      <c r="D104" s="255"/>
      <c r="E104" s="255"/>
      <c r="F104" s="256" t="s">
        <v>3204</v>
      </c>
      <c r="G104" s="257"/>
      <c r="H104" s="255"/>
      <c r="I104" s="255"/>
      <c r="J104" s="255" t="s">
        <v>3205</v>
      </c>
      <c r="K104" s="252"/>
    </row>
    <row r="105" s="1" customFormat="1" ht="5.25" customHeight="1">
      <c r="B105" s="250"/>
      <c r="C105" s="253"/>
      <c r="D105" s="253"/>
      <c r="E105" s="253"/>
      <c r="F105" s="253"/>
      <c r="G105" s="271"/>
      <c r="H105" s="253"/>
      <c r="I105" s="253"/>
      <c r="J105" s="253"/>
      <c r="K105" s="252"/>
    </row>
    <row r="106" s="1" customFormat="1" ht="15" customHeight="1">
      <c r="B106" s="250"/>
      <c r="C106" s="238" t="s">
        <v>56</v>
      </c>
      <c r="D106" s="260"/>
      <c r="E106" s="260"/>
      <c r="F106" s="261" t="s">
        <v>3206</v>
      </c>
      <c r="G106" s="238"/>
      <c r="H106" s="238" t="s">
        <v>3246</v>
      </c>
      <c r="I106" s="238" t="s">
        <v>3208</v>
      </c>
      <c r="J106" s="238">
        <v>20</v>
      </c>
      <c r="K106" s="252"/>
    </row>
    <row r="107" s="1" customFormat="1" ht="15" customHeight="1">
      <c r="B107" s="250"/>
      <c r="C107" s="238" t="s">
        <v>3209</v>
      </c>
      <c r="D107" s="238"/>
      <c r="E107" s="238"/>
      <c r="F107" s="261" t="s">
        <v>3206</v>
      </c>
      <c r="G107" s="238"/>
      <c r="H107" s="238" t="s">
        <v>3246</v>
      </c>
      <c r="I107" s="238" t="s">
        <v>3208</v>
      </c>
      <c r="J107" s="238">
        <v>120</v>
      </c>
      <c r="K107" s="252"/>
    </row>
    <row r="108" s="1" customFormat="1" ht="15" customHeight="1">
      <c r="B108" s="263"/>
      <c r="C108" s="238" t="s">
        <v>3211</v>
      </c>
      <c r="D108" s="238"/>
      <c r="E108" s="238"/>
      <c r="F108" s="261" t="s">
        <v>3212</v>
      </c>
      <c r="G108" s="238"/>
      <c r="H108" s="238" t="s">
        <v>3246</v>
      </c>
      <c r="I108" s="238" t="s">
        <v>3208</v>
      </c>
      <c r="J108" s="238">
        <v>50</v>
      </c>
      <c r="K108" s="252"/>
    </row>
    <row r="109" s="1" customFormat="1" ht="15" customHeight="1">
      <c r="B109" s="263"/>
      <c r="C109" s="238" t="s">
        <v>3214</v>
      </c>
      <c r="D109" s="238"/>
      <c r="E109" s="238"/>
      <c r="F109" s="261" t="s">
        <v>3206</v>
      </c>
      <c r="G109" s="238"/>
      <c r="H109" s="238" t="s">
        <v>3246</v>
      </c>
      <c r="I109" s="238" t="s">
        <v>3216</v>
      </c>
      <c r="J109" s="238"/>
      <c r="K109" s="252"/>
    </row>
    <row r="110" s="1" customFormat="1" ht="15" customHeight="1">
      <c r="B110" s="263"/>
      <c r="C110" s="238" t="s">
        <v>3225</v>
      </c>
      <c r="D110" s="238"/>
      <c r="E110" s="238"/>
      <c r="F110" s="261" t="s">
        <v>3212</v>
      </c>
      <c r="G110" s="238"/>
      <c r="H110" s="238" t="s">
        <v>3246</v>
      </c>
      <c r="I110" s="238" t="s">
        <v>3208</v>
      </c>
      <c r="J110" s="238">
        <v>50</v>
      </c>
      <c r="K110" s="252"/>
    </row>
    <row r="111" s="1" customFormat="1" ht="15" customHeight="1">
      <c r="B111" s="263"/>
      <c r="C111" s="238" t="s">
        <v>3233</v>
      </c>
      <c r="D111" s="238"/>
      <c r="E111" s="238"/>
      <c r="F111" s="261" t="s">
        <v>3212</v>
      </c>
      <c r="G111" s="238"/>
      <c r="H111" s="238" t="s">
        <v>3246</v>
      </c>
      <c r="I111" s="238" t="s">
        <v>3208</v>
      </c>
      <c r="J111" s="238">
        <v>50</v>
      </c>
      <c r="K111" s="252"/>
    </row>
    <row r="112" s="1" customFormat="1" ht="15" customHeight="1">
      <c r="B112" s="263"/>
      <c r="C112" s="238" t="s">
        <v>3231</v>
      </c>
      <c r="D112" s="238"/>
      <c r="E112" s="238"/>
      <c r="F112" s="261" t="s">
        <v>3212</v>
      </c>
      <c r="G112" s="238"/>
      <c r="H112" s="238" t="s">
        <v>3246</v>
      </c>
      <c r="I112" s="238" t="s">
        <v>3208</v>
      </c>
      <c r="J112" s="238">
        <v>50</v>
      </c>
      <c r="K112" s="252"/>
    </row>
    <row r="113" s="1" customFormat="1" ht="15" customHeight="1">
      <c r="B113" s="263"/>
      <c r="C113" s="238" t="s">
        <v>56</v>
      </c>
      <c r="D113" s="238"/>
      <c r="E113" s="238"/>
      <c r="F113" s="261" t="s">
        <v>3206</v>
      </c>
      <c r="G113" s="238"/>
      <c r="H113" s="238" t="s">
        <v>3247</v>
      </c>
      <c r="I113" s="238" t="s">
        <v>3208</v>
      </c>
      <c r="J113" s="238">
        <v>20</v>
      </c>
      <c r="K113" s="252"/>
    </row>
    <row r="114" s="1" customFormat="1" ht="15" customHeight="1">
      <c r="B114" s="263"/>
      <c r="C114" s="238" t="s">
        <v>3248</v>
      </c>
      <c r="D114" s="238"/>
      <c r="E114" s="238"/>
      <c r="F114" s="261" t="s">
        <v>3206</v>
      </c>
      <c r="G114" s="238"/>
      <c r="H114" s="238" t="s">
        <v>3249</v>
      </c>
      <c r="I114" s="238" t="s">
        <v>3208</v>
      </c>
      <c r="J114" s="238">
        <v>120</v>
      </c>
      <c r="K114" s="252"/>
    </row>
    <row r="115" s="1" customFormat="1" ht="15" customHeight="1">
      <c r="B115" s="263"/>
      <c r="C115" s="238" t="s">
        <v>41</v>
      </c>
      <c r="D115" s="238"/>
      <c r="E115" s="238"/>
      <c r="F115" s="261" t="s">
        <v>3206</v>
      </c>
      <c r="G115" s="238"/>
      <c r="H115" s="238" t="s">
        <v>3250</v>
      </c>
      <c r="I115" s="238" t="s">
        <v>3241</v>
      </c>
      <c r="J115" s="238"/>
      <c r="K115" s="252"/>
    </row>
    <row r="116" s="1" customFormat="1" ht="15" customHeight="1">
      <c r="B116" s="263"/>
      <c r="C116" s="238" t="s">
        <v>51</v>
      </c>
      <c r="D116" s="238"/>
      <c r="E116" s="238"/>
      <c r="F116" s="261" t="s">
        <v>3206</v>
      </c>
      <c r="G116" s="238"/>
      <c r="H116" s="238" t="s">
        <v>3251</v>
      </c>
      <c r="I116" s="238" t="s">
        <v>3241</v>
      </c>
      <c r="J116" s="238"/>
      <c r="K116" s="252"/>
    </row>
    <row r="117" s="1" customFormat="1" ht="15" customHeight="1">
      <c r="B117" s="263"/>
      <c r="C117" s="238" t="s">
        <v>60</v>
      </c>
      <c r="D117" s="238"/>
      <c r="E117" s="238"/>
      <c r="F117" s="261" t="s">
        <v>3206</v>
      </c>
      <c r="G117" s="238"/>
      <c r="H117" s="238" t="s">
        <v>3252</v>
      </c>
      <c r="I117" s="238" t="s">
        <v>3253</v>
      </c>
      <c r="J117" s="238"/>
      <c r="K117" s="252"/>
    </row>
    <row r="118" s="1" customFormat="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="1" customFormat="1" ht="18.75" customHeight="1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s="1" customFormat="1" ht="18.75" customHeight="1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="1" customFormat="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s="1" customFormat="1" ht="45" customHeight="1">
      <c r="B122" s="279"/>
      <c r="C122" s="229" t="s">
        <v>3254</v>
      </c>
      <c r="D122" s="229"/>
      <c r="E122" s="229"/>
      <c r="F122" s="229"/>
      <c r="G122" s="229"/>
      <c r="H122" s="229"/>
      <c r="I122" s="229"/>
      <c r="J122" s="229"/>
      <c r="K122" s="280"/>
    </row>
    <row r="123" s="1" customFormat="1" ht="17.25" customHeight="1">
      <c r="B123" s="281"/>
      <c r="C123" s="253" t="s">
        <v>3200</v>
      </c>
      <c r="D123" s="253"/>
      <c r="E123" s="253"/>
      <c r="F123" s="253" t="s">
        <v>3201</v>
      </c>
      <c r="G123" s="254"/>
      <c r="H123" s="253" t="s">
        <v>57</v>
      </c>
      <c r="I123" s="253" t="s">
        <v>60</v>
      </c>
      <c r="J123" s="253" t="s">
        <v>3202</v>
      </c>
      <c r="K123" s="282"/>
    </row>
    <row r="124" s="1" customFormat="1" ht="17.25" customHeight="1">
      <c r="B124" s="281"/>
      <c r="C124" s="255" t="s">
        <v>3203</v>
      </c>
      <c r="D124" s="255"/>
      <c r="E124" s="255"/>
      <c r="F124" s="256" t="s">
        <v>3204</v>
      </c>
      <c r="G124" s="257"/>
      <c r="H124" s="255"/>
      <c r="I124" s="255"/>
      <c r="J124" s="255" t="s">
        <v>3205</v>
      </c>
      <c r="K124" s="282"/>
    </row>
    <row r="125" s="1" customFormat="1" ht="5.25" customHeight="1">
      <c r="B125" s="283"/>
      <c r="C125" s="258"/>
      <c r="D125" s="258"/>
      <c r="E125" s="258"/>
      <c r="F125" s="258"/>
      <c r="G125" s="284"/>
      <c r="H125" s="258"/>
      <c r="I125" s="258"/>
      <c r="J125" s="258"/>
      <c r="K125" s="285"/>
    </row>
    <row r="126" s="1" customFormat="1" ht="15" customHeight="1">
      <c r="B126" s="283"/>
      <c r="C126" s="238" t="s">
        <v>3209</v>
      </c>
      <c r="D126" s="260"/>
      <c r="E126" s="260"/>
      <c r="F126" s="261" t="s">
        <v>3206</v>
      </c>
      <c r="G126" s="238"/>
      <c r="H126" s="238" t="s">
        <v>3246</v>
      </c>
      <c r="I126" s="238" t="s">
        <v>3208</v>
      </c>
      <c r="J126" s="238">
        <v>120</v>
      </c>
      <c r="K126" s="286"/>
    </row>
    <row r="127" s="1" customFormat="1" ht="15" customHeight="1">
      <c r="B127" s="283"/>
      <c r="C127" s="238" t="s">
        <v>3255</v>
      </c>
      <c r="D127" s="238"/>
      <c r="E127" s="238"/>
      <c r="F127" s="261" t="s">
        <v>3206</v>
      </c>
      <c r="G127" s="238"/>
      <c r="H127" s="238" t="s">
        <v>3256</v>
      </c>
      <c r="I127" s="238" t="s">
        <v>3208</v>
      </c>
      <c r="J127" s="238" t="s">
        <v>3257</v>
      </c>
      <c r="K127" s="286"/>
    </row>
    <row r="128" s="1" customFormat="1" ht="15" customHeight="1">
      <c r="B128" s="283"/>
      <c r="C128" s="238" t="s">
        <v>3154</v>
      </c>
      <c r="D128" s="238"/>
      <c r="E128" s="238"/>
      <c r="F128" s="261" t="s">
        <v>3206</v>
      </c>
      <c r="G128" s="238"/>
      <c r="H128" s="238" t="s">
        <v>3258</v>
      </c>
      <c r="I128" s="238" t="s">
        <v>3208</v>
      </c>
      <c r="J128" s="238" t="s">
        <v>3257</v>
      </c>
      <c r="K128" s="286"/>
    </row>
    <row r="129" s="1" customFormat="1" ht="15" customHeight="1">
      <c r="B129" s="283"/>
      <c r="C129" s="238" t="s">
        <v>3217</v>
      </c>
      <c r="D129" s="238"/>
      <c r="E129" s="238"/>
      <c r="F129" s="261" t="s">
        <v>3212</v>
      </c>
      <c r="G129" s="238"/>
      <c r="H129" s="238" t="s">
        <v>3218</v>
      </c>
      <c r="I129" s="238" t="s">
        <v>3208</v>
      </c>
      <c r="J129" s="238">
        <v>15</v>
      </c>
      <c r="K129" s="286"/>
    </row>
    <row r="130" s="1" customFormat="1" ht="15" customHeight="1">
      <c r="B130" s="283"/>
      <c r="C130" s="264" t="s">
        <v>3219</v>
      </c>
      <c r="D130" s="264"/>
      <c r="E130" s="264"/>
      <c r="F130" s="265" t="s">
        <v>3212</v>
      </c>
      <c r="G130" s="264"/>
      <c r="H130" s="264" t="s">
        <v>3220</v>
      </c>
      <c r="I130" s="264" t="s">
        <v>3208</v>
      </c>
      <c r="J130" s="264">
        <v>15</v>
      </c>
      <c r="K130" s="286"/>
    </row>
    <row r="131" s="1" customFormat="1" ht="15" customHeight="1">
      <c r="B131" s="283"/>
      <c r="C131" s="264" t="s">
        <v>3221</v>
      </c>
      <c r="D131" s="264"/>
      <c r="E131" s="264"/>
      <c r="F131" s="265" t="s">
        <v>3212</v>
      </c>
      <c r="G131" s="264"/>
      <c r="H131" s="264" t="s">
        <v>3222</v>
      </c>
      <c r="I131" s="264" t="s">
        <v>3208</v>
      </c>
      <c r="J131" s="264">
        <v>20</v>
      </c>
      <c r="K131" s="286"/>
    </row>
    <row r="132" s="1" customFormat="1" ht="15" customHeight="1">
      <c r="B132" s="283"/>
      <c r="C132" s="264" t="s">
        <v>3223</v>
      </c>
      <c r="D132" s="264"/>
      <c r="E132" s="264"/>
      <c r="F132" s="265" t="s">
        <v>3212</v>
      </c>
      <c r="G132" s="264"/>
      <c r="H132" s="264" t="s">
        <v>3224</v>
      </c>
      <c r="I132" s="264" t="s">
        <v>3208</v>
      </c>
      <c r="J132" s="264">
        <v>20</v>
      </c>
      <c r="K132" s="286"/>
    </row>
    <row r="133" s="1" customFormat="1" ht="15" customHeight="1">
      <c r="B133" s="283"/>
      <c r="C133" s="238" t="s">
        <v>3211</v>
      </c>
      <c r="D133" s="238"/>
      <c r="E133" s="238"/>
      <c r="F133" s="261" t="s">
        <v>3212</v>
      </c>
      <c r="G133" s="238"/>
      <c r="H133" s="238" t="s">
        <v>3246</v>
      </c>
      <c r="I133" s="238" t="s">
        <v>3208</v>
      </c>
      <c r="J133" s="238">
        <v>50</v>
      </c>
      <c r="K133" s="286"/>
    </row>
    <row r="134" s="1" customFormat="1" ht="15" customHeight="1">
      <c r="B134" s="283"/>
      <c r="C134" s="238" t="s">
        <v>3225</v>
      </c>
      <c r="D134" s="238"/>
      <c r="E134" s="238"/>
      <c r="F134" s="261" t="s">
        <v>3212</v>
      </c>
      <c r="G134" s="238"/>
      <c r="H134" s="238" t="s">
        <v>3246</v>
      </c>
      <c r="I134" s="238" t="s">
        <v>3208</v>
      </c>
      <c r="J134" s="238">
        <v>50</v>
      </c>
      <c r="K134" s="286"/>
    </row>
    <row r="135" s="1" customFormat="1" ht="15" customHeight="1">
      <c r="B135" s="283"/>
      <c r="C135" s="238" t="s">
        <v>3231</v>
      </c>
      <c r="D135" s="238"/>
      <c r="E135" s="238"/>
      <c r="F135" s="261" t="s">
        <v>3212</v>
      </c>
      <c r="G135" s="238"/>
      <c r="H135" s="238" t="s">
        <v>3246</v>
      </c>
      <c r="I135" s="238" t="s">
        <v>3208</v>
      </c>
      <c r="J135" s="238">
        <v>50</v>
      </c>
      <c r="K135" s="286"/>
    </row>
    <row r="136" s="1" customFormat="1" ht="15" customHeight="1">
      <c r="B136" s="283"/>
      <c r="C136" s="238" t="s">
        <v>3233</v>
      </c>
      <c r="D136" s="238"/>
      <c r="E136" s="238"/>
      <c r="F136" s="261" t="s">
        <v>3212</v>
      </c>
      <c r="G136" s="238"/>
      <c r="H136" s="238" t="s">
        <v>3246</v>
      </c>
      <c r="I136" s="238" t="s">
        <v>3208</v>
      </c>
      <c r="J136" s="238">
        <v>50</v>
      </c>
      <c r="K136" s="286"/>
    </row>
    <row r="137" s="1" customFormat="1" ht="15" customHeight="1">
      <c r="B137" s="283"/>
      <c r="C137" s="238" t="s">
        <v>3234</v>
      </c>
      <c r="D137" s="238"/>
      <c r="E137" s="238"/>
      <c r="F137" s="261" t="s">
        <v>3212</v>
      </c>
      <c r="G137" s="238"/>
      <c r="H137" s="238" t="s">
        <v>3259</v>
      </c>
      <c r="I137" s="238" t="s">
        <v>3208</v>
      </c>
      <c r="J137" s="238">
        <v>255</v>
      </c>
      <c r="K137" s="286"/>
    </row>
    <row r="138" s="1" customFormat="1" ht="15" customHeight="1">
      <c r="B138" s="283"/>
      <c r="C138" s="238" t="s">
        <v>3236</v>
      </c>
      <c r="D138" s="238"/>
      <c r="E138" s="238"/>
      <c r="F138" s="261" t="s">
        <v>3206</v>
      </c>
      <c r="G138" s="238"/>
      <c r="H138" s="238" t="s">
        <v>3260</v>
      </c>
      <c r="I138" s="238" t="s">
        <v>3238</v>
      </c>
      <c r="J138" s="238"/>
      <c r="K138" s="286"/>
    </row>
    <row r="139" s="1" customFormat="1" ht="15" customHeight="1">
      <c r="B139" s="283"/>
      <c r="C139" s="238" t="s">
        <v>3239</v>
      </c>
      <c r="D139" s="238"/>
      <c r="E139" s="238"/>
      <c r="F139" s="261" t="s">
        <v>3206</v>
      </c>
      <c r="G139" s="238"/>
      <c r="H139" s="238" t="s">
        <v>3261</v>
      </c>
      <c r="I139" s="238" t="s">
        <v>3241</v>
      </c>
      <c r="J139" s="238"/>
      <c r="K139" s="286"/>
    </row>
    <row r="140" s="1" customFormat="1" ht="15" customHeight="1">
      <c r="B140" s="283"/>
      <c r="C140" s="238" t="s">
        <v>3242</v>
      </c>
      <c r="D140" s="238"/>
      <c r="E140" s="238"/>
      <c r="F140" s="261" t="s">
        <v>3206</v>
      </c>
      <c r="G140" s="238"/>
      <c r="H140" s="238" t="s">
        <v>3242</v>
      </c>
      <c r="I140" s="238" t="s">
        <v>3241</v>
      </c>
      <c r="J140" s="238"/>
      <c r="K140" s="286"/>
    </row>
    <row r="141" s="1" customFormat="1" ht="15" customHeight="1">
      <c r="B141" s="283"/>
      <c r="C141" s="238" t="s">
        <v>41</v>
      </c>
      <c r="D141" s="238"/>
      <c r="E141" s="238"/>
      <c r="F141" s="261" t="s">
        <v>3206</v>
      </c>
      <c r="G141" s="238"/>
      <c r="H141" s="238" t="s">
        <v>3262</v>
      </c>
      <c r="I141" s="238" t="s">
        <v>3241</v>
      </c>
      <c r="J141" s="238"/>
      <c r="K141" s="286"/>
    </row>
    <row r="142" s="1" customFormat="1" ht="15" customHeight="1">
      <c r="B142" s="283"/>
      <c r="C142" s="238" t="s">
        <v>3263</v>
      </c>
      <c r="D142" s="238"/>
      <c r="E142" s="238"/>
      <c r="F142" s="261" t="s">
        <v>3206</v>
      </c>
      <c r="G142" s="238"/>
      <c r="H142" s="238" t="s">
        <v>3264</v>
      </c>
      <c r="I142" s="238" t="s">
        <v>3241</v>
      </c>
      <c r="J142" s="238"/>
      <c r="K142" s="286"/>
    </row>
    <row r="143" s="1" customFormat="1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s="1" customFormat="1" ht="18.75" customHeight="1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s="1" customFormat="1" ht="18.75" customHeight="1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="1" customFormat="1" ht="7.5" customHeight="1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="1" customFormat="1" ht="45" customHeight="1">
      <c r="B147" s="250"/>
      <c r="C147" s="251" t="s">
        <v>3265</v>
      </c>
      <c r="D147" s="251"/>
      <c r="E147" s="251"/>
      <c r="F147" s="251"/>
      <c r="G147" s="251"/>
      <c r="H147" s="251"/>
      <c r="I147" s="251"/>
      <c r="J147" s="251"/>
      <c r="K147" s="252"/>
    </row>
    <row r="148" s="1" customFormat="1" ht="17.25" customHeight="1">
      <c r="B148" s="250"/>
      <c r="C148" s="253" t="s">
        <v>3200</v>
      </c>
      <c r="D148" s="253"/>
      <c r="E148" s="253"/>
      <c r="F148" s="253" t="s">
        <v>3201</v>
      </c>
      <c r="G148" s="254"/>
      <c r="H148" s="253" t="s">
        <v>57</v>
      </c>
      <c r="I148" s="253" t="s">
        <v>60</v>
      </c>
      <c r="J148" s="253" t="s">
        <v>3202</v>
      </c>
      <c r="K148" s="252"/>
    </row>
    <row r="149" s="1" customFormat="1" ht="17.25" customHeight="1">
      <c r="B149" s="250"/>
      <c r="C149" s="255" t="s">
        <v>3203</v>
      </c>
      <c r="D149" s="255"/>
      <c r="E149" s="255"/>
      <c r="F149" s="256" t="s">
        <v>3204</v>
      </c>
      <c r="G149" s="257"/>
      <c r="H149" s="255"/>
      <c r="I149" s="255"/>
      <c r="J149" s="255" t="s">
        <v>3205</v>
      </c>
      <c r="K149" s="252"/>
    </row>
    <row r="150" s="1" customFormat="1" ht="5.25" customHeight="1">
      <c r="B150" s="263"/>
      <c r="C150" s="258"/>
      <c r="D150" s="258"/>
      <c r="E150" s="258"/>
      <c r="F150" s="258"/>
      <c r="G150" s="259"/>
      <c r="H150" s="258"/>
      <c r="I150" s="258"/>
      <c r="J150" s="258"/>
      <c r="K150" s="286"/>
    </row>
    <row r="151" s="1" customFormat="1" ht="15" customHeight="1">
      <c r="B151" s="263"/>
      <c r="C151" s="290" t="s">
        <v>3209</v>
      </c>
      <c r="D151" s="238"/>
      <c r="E151" s="238"/>
      <c r="F151" s="291" t="s">
        <v>3206</v>
      </c>
      <c r="G151" s="238"/>
      <c r="H151" s="290" t="s">
        <v>3246</v>
      </c>
      <c r="I151" s="290" t="s">
        <v>3208</v>
      </c>
      <c r="J151" s="290">
        <v>120</v>
      </c>
      <c r="K151" s="286"/>
    </row>
    <row r="152" s="1" customFormat="1" ht="15" customHeight="1">
      <c r="B152" s="263"/>
      <c r="C152" s="290" t="s">
        <v>3255</v>
      </c>
      <c r="D152" s="238"/>
      <c r="E152" s="238"/>
      <c r="F152" s="291" t="s">
        <v>3206</v>
      </c>
      <c r="G152" s="238"/>
      <c r="H152" s="290" t="s">
        <v>3266</v>
      </c>
      <c r="I152" s="290" t="s">
        <v>3208</v>
      </c>
      <c r="J152" s="290" t="s">
        <v>3257</v>
      </c>
      <c r="K152" s="286"/>
    </row>
    <row r="153" s="1" customFormat="1" ht="15" customHeight="1">
      <c r="B153" s="263"/>
      <c r="C153" s="290" t="s">
        <v>3154</v>
      </c>
      <c r="D153" s="238"/>
      <c r="E153" s="238"/>
      <c r="F153" s="291" t="s">
        <v>3206</v>
      </c>
      <c r="G153" s="238"/>
      <c r="H153" s="290" t="s">
        <v>3267</v>
      </c>
      <c r="I153" s="290" t="s">
        <v>3208</v>
      </c>
      <c r="J153" s="290" t="s">
        <v>3257</v>
      </c>
      <c r="K153" s="286"/>
    </row>
    <row r="154" s="1" customFormat="1" ht="15" customHeight="1">
      <c r="B154" s="263"/>
      <c r="C154" s="290" t="s">
        <v>3211</v>
      </c>
      <c r="D154" s="238"/>
      <c r="E154" s="238"/>
      <c r="F154" s="291" t="s">
        <v>3212</v>
      </c>
      <c r="G154" s="238"/>
      <c r="H154" s="290" t="s">
        <v>3246</v>
      </c>
      <c r="I154" s="290" t="s">
        <v>3208</v>
      </c>
      <c r="J154" s="290">
        <v>50</v>
      </c>
      <c r="K154" s="286"/>
    </row>
    <row r="155" s="1" customFormat="1" ht="15" customHeight="1">
      <c r="B155" s="263"/>
      <c r="C155" s="290" t="s">
        <v>3214</v>
      </c>
      <c r="D155" s="238"/>
      <c r="E155" s="238"/>
      <c r="F155" s="291" t="s">
        <v>3206</v>
      </c>
      <c r="G155" s="238"/>
      <c r="H155" s="290" t="s">
        <v>3246</v>
      </c>
      <c r="I155" s="290" t="s">
        <v>3216</v>
      </c>
      <c r="J155" s="290"/>
      <c r="K155" s="286"/>
    </row>
    <row r="156" s="1" customFormat="1" ht="15" customHeight="1">
      <c r="B156" s="263"/>
      <c r="C156" s="290" t="s">
        <v>3225</v>
      </c>
      <c r="D156" s="238"/>
      <c r="E156" s="238"/>
      <c r="F156" s="291" t="s">
        <v>3212</v>
      </c>
      <c r="G156" s="238"/>
      <c r="H156" s="290" t="s">
        <v>3246</v>
      </c>
      <c r="I156" s="290" t="s">
        <v>3208</v>
      </c>
      <c r="J156" s="290">
        <v>50</v>
      </c>
      <c r="K156" s="286"/>
    </row>
    <row r="157" s="1" customFormat="1" ht="15" customHeight="1">
      <c r="B157" s="263"/>
      <c r="C157" s="290" t="s">
        <v>3233</v>
      </c>
      <c r="D157" s="238"/>
      <c r="E157" s="238"/>
      <c r="F157" s="291" t="s">
        <v>3212</v>
      </c>
      <c r="G157" s="238"/>
      <c r="H157" s="290" t="s">
        <v>3246</v>
      </c>
      <c r="I157" s="290" t="s">
        <v>3208</v>
      </c>
      <c r="J157" s="290">
        <v>50</v>
      </c>
      <c r="K157" s="286"/>
    </row>
    <row r="158" s="1" customFormat="1" ht="15" customHeight="1">
      <c r="B158" s="263"/>
      <c r="C158" s="290" t="s">
        <v>3231</v>
      </c>
      <c r="D158" s="238"/>
      <c r="E158" s="238"/>
      <c r="F158" s="291" t="s">
        <v>3212</v>
      </c>
      <c r="G158" s="238"/>
      <c r="H158" s="290" t="s">
        <v>3246</v>
      </c>
      <c r="I158" s="290" t="s">
        <v>3208</v>
      </c>
      <c r="J158" s="290">
        <v>50</v>
      </c>
      <c r="K158" s="286"/>
    </row>
    <row r="159" s="1" customFormat="1" ht="15" customHeight="1">
      <c r="B159" s="263"/>
      <c r="C159" s="290" t="s">
        <v>84</v>
      </c>
      <c r="D159" s="238"/>
      <c r="E159" s="238"/>
      <c r="F159" s="291" t="s">
        <v>3206</v>
      </c>
      <c r="G159" s="238"/>
      <c r="H159" s="290" t="s">
        <v>3268</v>
      </c>
      <c r="I159" s="290" t="s">
        <v>3208</v>
      </c>
      <c r="J159" s="290" t="s">
        <v>3269</v>
      </c>
      <c r="K159" s="286"/>
    </row>
    <row r="160" s="1" customFormat="1" ht="15" customHeight="1">
      <c r="B160" s="263"/>
      <c r="C160" s="290" t="s">
        <v>3270</v>
      </c>
      <c r="D160" s="238"/>
      <c r="E160" s="238"/>
      <c r="F160" s="291" t="s">
        <v>3206</v>
      </c>
      <c r="G160" s="238"/>
      <c r="H160" s="290" t="s">
        <v>3271</v>
      </c>
      <c r="I160" s="290" t="s">
        <v>3241</v>
      </c>
      <c r="J160" s="290"/>
      <c r="K160" s="286"/>
    </row>
    <row r="161" s="1" customFormat="1" ht="15" customHeight="1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s="1" customFormat="1" ht="18.75" customHeight="1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s="1" customFormat="1" ht="18.75" customHeight="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="1" customFormat="1" ht="45" customHeight="1">
      <c r="B165" s="228"/>
      <c r="C165" s="229" t="s">
        <v>3272</v>
      </c>
      <c r="D165" s="229"/>
      <c r="E165" s="229"/>
      <c r="F165" s="229"/>
      <c r="G165" s="229"/>
      <c r="H165" s="229"/>
      <c r="I165" s="229"/>
      <c r="J165" s="229"/>
      <c r="K165" s="230"/>
    </row>
    <row r="166" s="1" customFormat="1" ht="17.25" customHeight="1">
      <c r="B166" s="228"/>
      <c r="C166" s="253" t="s">
        <v>3200</v>
      </c>
      <c r="D166" s="253"/>
      <c r="E166" s="253"/>
      <c r="F166" s="253" t="s">
        <v>3201</v>
      </c>
      <c r="G166" s="295"/>
      <c r="H166" s="296" t="s">
        <v>57</v>
      </c>
      <c r="I166" s="296" t="s">
        <v>60</v>
      </c>
      <c r="J166" s="253" t="s">
        <v>3202</v>
      </c>
      <c r="K166" s="230"/>
    </row>
    <row r="167" s="1" customFormat="1" ht="17.25" customHeight="1">
      <c r="B167" s="231"/>
      <c r="C167" s="255" t="s">
        <v>3203</v>
      </c>
      <c r="D167" s="255"/>
      <c r="E167" s="255"/>
      <c r="F167" s="256" t="s">
        <v>3204</v>
      </c>
      <c r="G167" s="297"/>
      <c r="H167" s="298"/>
      <c r="I167" s="298"/>
      <c r="J167" s="255" t="s">
        <v>3205</v>
      </c>
      <c r="K167" s="233"/>
    </row>
    <row r="168" s="1" customFormat="1" ht="5.25" customHeight="1">
      <c r="B168" s="263"/>
      <c r="C168" s="258"/>
      <c r="D168" s="258"/>
      <c r="E168" s="258"/>
      <c r="F168" s="258"/>
      <c r="G168" s="259"/>
      <c r="H168" s="258"/>
      <c r="I168" s="258"/>
      <c r="J168" s="258"/>
      <c r="K168" s="286"/>
    </row>
    <row r="169" s="1" customFormat="1" ht="15" customHeight="1">
      <c r="B169" s="263"/>
      <c r="C169" s="238" t="s">
        <v>3209</v>
      </c>
      <c r="D169" s="238"/>
      <c r="E169" s="238"/>
      <c r="F169" s="261" t="s">
        <v>3206</v>
      </c>
      <c r="G169" s="238"/>
      <c r="H169" s="238" t="s">
        <v>3246</v>
      </c>
      <c r="I169" s="238" t="s">
        <v>3208</v>
      </c>
      <c r="J169" s="238">
        <v>120</v>
      </c>
      <c r="K169" s="286"/>
    </row>
    <row r="170" s="1" customFormat="1" ht="15" customHeight="1">
      <c r="B170" s="263"/>
      <c r="C170" s="238" t="s">
        <v>3255</v>
      </c>
      <c r="D170" s="238"/>
      <c r="E170" s="238"/>
      <c r="F170" s="261" t="s">
        <v>3206</v>
      </c>
      <c r="G170" s="238"/>
      <c r="H170" s="238" t="s">
        <v>3256</v>
      </c>
      <c r="I170" s="238" t="s">
        <v>3208</v>
      </c>
      <c r="J170" s="238" t="s">
        <v>3257</v>
      </c>
      <c r="K170" s="286"/>
    </row>
    <row r="171" s="1" customFormat="1" ht="15" customHeight="1">
      <c r="B171" s="263"/>
      <c r="C171" s="238" t="s">
        <v>3154</v>
      </c>
      <c r="D171" s="238"/>
      <c r="E171" s="238"/>
      <c r="F171" s="261" t="s">
        <v>3206</v>
      </c>
      <c r="G171" s="238"/>
      <c r="H171" s="238" t="s">
        <v>3273</v>
      </c>
      <c r="I171" s="238" t="s">
        <v>3208</v>
      </c>
      <c r="J171" s="238" t="s">
        <v>3257</v>
      </c>
      <c r="K171" s="286"/>
    </row>
    <row r="172" s="1" customFormat="1" ht="15" customHeight="1">
      <c r="B172" s="263"/>
      <c r="C172" s="238" t="s">
        <v>3211</v>
      </c>
      <c r="D172" s="238"/>
      <c r="E172" s="238"/>
      <c r="F172" s="261" t="s">
        <v>3212</v>
      </c>
      <c r="G172" s="238"/>
      <c r="H172" s="238" t="s">
        <v>3273</v>
      </c>
      <c r="I172" s="238" t="s">
        <v>3208</v>
      </c>
      <c r="J172" s="238">
        <v>50</v>
      </c>
      <c r="K172" s="286"/>
    </row>
    <row r="173" s="1" customFormat="1" ht="15" customHeight="1">
      <c r="B173" s="263"/>
      <c r="C173" s="238" t="s">
        <v>3214</v>
      </c>
      <c r="D173" s="238"/>
      <c r="E173" s="238"/>
      <c r="F173" s="261" t="s">
        <v>3206</v>
      </c>
      <c r="G173" s="238"/>
      <c r="H173" s="238" t="s">
        <v>3273</v>
      </c>
      <c r="I173" s="238" t="s">
        <v>3216</v>
      </c>
      <c r="J173" s="238"/>
      <c r="K173" s="286"/>
    </row>
    <row r="174" s="1" customFormat="1" ht="15" customHeight="1">
      <c r="B174" s="263"/>
      <c r="C174" s="238" t="s">
        <v>3225</v>
      </c>
      <c r="D174" s="238"/>
      <c r="E174" s="238"/>
      <c r="F174" s="261" t="s">
        <v>3212</v>
      </c>
      <c r="G174" s="238"/>
      <c r="H174" s="238" t="s">
        <v>3273</v>
      </c>
      <c r="I174" s="238" t="s">
        <v>3208</v>
      </c>
      <c r="J174" s="238">
        <v>50</v>
      </c>
      <c r="K174" s="286"/>
    </row>
    <row r="175" s="1" customFormat="1" ht="15" customHeight="1">
      <c r="B175" s="263"/>
      <c r="C175" s="238" t="s">
        <v>3233</v>
      </c>
      <c r="D175" s="238"/>
      <c r="E175" s="238"/>
      <c r="F175" s="261" t="s">
        <v>3212</v>
      </c>
      <c r="G175" s="238"/>
      <c r="H175" s="238" t="s">
        <v>3273</v>
      </c>
      <c r="I175" s="238" t="s">
        <v>3208</v>
      </c>
      <c r="J175" s="238">
        <v>50</v>
      </c>
      <c r="K175" s="286"/>
    </row>
    <row r="176" s="1" customFormat="1" ht="15" customHeight="1">
      <c r="B176" s="263"/>
      <c r="C176" s="238" t="s">
        <v>3231</v>
      </c>
      <c r="D176" s="238"/>
      <c r="E176" s="238"/>
      <c r="F176" s="261" t="s">
        <v>3212</v>
      </c>
      <c r="G176" s="238"/>
      <c r="H176" s="238" t="s">
        <v>3273</v>
      </c>
      <c r="I176" s="238" t="s">
        <v>3208</v>
      </c>
      <c r="J176" s="238">
        <v>50</v>
      </c>
      <c r="K176" s="286"/>
    </row>
    <row r="177" s="1" customFormat="1" ht="15" customHeight="1">
      <c r="B177" s="263"/>
      <c r="C177" s="238" t="s">
        <v>136</v>
      </c>
      <c r="D177" s="238"/>
      <c r="E177" s="238"/>
      <c r="F177" s="261" t="s">
        <v>3206</v>
      </c>
      <c r="G177" s="238"/>
      <c r="H177" s="238" t="s">
        <v>3274</v>
      </c>
      <c r="I177" s="238" t="s">
        <v>3275</v>
      </c>
      <c r="J177" s="238"/>
      <c r="K177" s="286"/>
    </row>
    <row r="178" s="1" customFormat="1" ht="15" customHeight="1">
      <c r="B178" s="263"/>
      <c r="C178" s="238" t="s">
        <v>60</v>
      </c>
      <c r="D178" s="238"/>
      <c r="E178" s="238"/>
      <c r="F178" s="261" t="s">
        <v>3206</v>
      </c>
      <c r="G178" s="238"/>
      <c r="H178" s="238" t="s">
        <v>3276</v>
      </c>
      <c r="I178" s="238" t="s">
        <v>3277</v>
      </c>
      <c r="J178" s="238">
        <v>1</v>
      </c>
      <c r="K178" s="286"/>
    </row>
    <row r="179" s="1" customFormat="1" ht="15" customHeight="1">
      <c r="B179" s="263"/>
      <c r="C179" s="238" t="s">
        <v>56</v>
      </c>
      <c r="D179" s="238"/>
      <c r="E179" s="238"/>
      <c r="F179" s="261" t="s">
        <v>3206</v>
      </c>
      <c r="G179" s="238"/>
      <c r="H179" s="238" t="s">
        <v>3278</v>
      </c>
      <c r="I179" s="238" t="s">
        <v>3208</v>
      </c>
      <c r="J179" s="238">
        <v>20</v>
      </c>
      <c r="K179" s="286"/>
    </row>
    <row r="180" s="1" customFormat="1" ht="15" customHeight="1">
      <c r="B180" s="263"/>
      <c r="C180" s="238" t="s">
        <v>57</v>
      </c>
      <c r="D180" s="238"/>
      <c r="E180" s="238"/>
      <c r="F180" s="261" t="s">
        <v>3206</v>
      </c>
      <c r="G180" s="238"/>
      <c r="H180" s="238" t="s">
        <v>3279</v>
      </c>
      <c r="I180" s="238" t="s">
        <v>3208</v>
      </c>
      <c r="J180" s="238">
        <v>255</v>
      </c>
      <c r="K180" s="286"/>
    </row>
    <row r="181" s="1" customFormat="1" ht="15" customHeight="1">
      <c r="B181" s="263"/>
      <c r="C181" s="238" t="s">
        <v>137</v>
      </c>
      <c r="D181" s="238"/>
      <c r="E181" s="238"/>
      <c r="F181" s="261" t="s">
        <v>3206</v>
      </c>
      <c r="G181" s="238"/>
      <c r="H181" s="238" t="s">
        <v>3170</v>
      </c>
      <c r="I181" s="238" t="s">
        <v>3208</v>
      </c>
      <c r="J181" s="238">
        <v>10</v>
      </c>
      <c r="K181" s="286"/>
    </row>
    <row r="182" s="1" customFormat="1" ht="15" customHeight="1">
      <c r="B182" s="263"/>
      <c r="C182" s="238" t="s">
        <v>138</v>
      </c>
      <c r="D182" s="238"/>
      <c r="E182" s="238"/>
      <c r="F182" s="261" t="s">
        <v>3206</v>
      </c>
      <c r="G182" s="238"/>
      <c r="H182" s="238" t="s">
        <v>3280</v>
      </c>
      <c r="I182" s="238" t="s">
        <v>3241</v>
      </c>
      <c r="J182" s="238"/>
      <c r="K182" s="286"/>
    </row>
    <row r="183" s="1" customFormat="1" ht="15" customHeight="1">
      <c r="B183" s="263"/>
      <c r="C183" s="238" t="s">
        <v>3281</v>
      </c>
      <c r="D183" s="238"/>
      <c r="E183" s="238"/>
      <c r="F183" s="261" t="s">
        <v>3206</v>
      </c>
      <c r="G183" s="238"/>
      <c r="H183" s="238" t="s">
        <v>3282</v>
      </c>
      <c r="I183" s="238" t="s">
        <v>3241</v>
      </c>
      <c r="J183" s="238"/>
      <c r="K183" s="286"/>
    </row>
    <row r="184" s="1" customFormat="1" ht="15" customHeight="1">
      <c r="B184" s="263"/>
      <c r="C184" s="238" t="s">
        <v>3270</v>
      </c>
      <c r="D184" s="238"/>
      <c r="E184" s="238"/>
      <c r="F184" s="261" t="s">
        <v>3206</v>
      </c>
      <c r="G184" s="238"/>
      <c r="H184" s="238" t="s">
        <v>3283</v>
      </c>
      <c r="I184" s="238" t="s">
        <v>3241</v>
      </c>
      <c r="J184" s="238"/>
      <c r="K184" s="286"/>
    </row>
    <row r="185" s="1" customFormat="1" ht="15" customHeight="1">
      <c r="B185" s="263"/>
      <c r="C185" s="238" t="s">
        <v>140</v>
      </c>
      <c r="D185" s="238"/>
      <c r="E185" s="238"/>
      <c r="F185" s="261" t="s">
        <v>3212</v>
      </c>
      <c r="G185" s="238"/>
      <c r="H185" s="238" t="s">
        <v>3284</v>
      </c>
      <c r="I185" s="238" t="s">
        <v>3208</v>
      </c>
      <c r="J185" s="238">
        <v>50</v>
      </c>
      <c r="K185" s="286"/>
    </row>
    <row r="186" s="1" customFormat="1" ht="15" customHeight="1">
      <c r="B186" s="263"/>
      <c r="C186" s="238" t="s">
        <v>3285</v>
      </c>
      <c r="D186" s="238"/>
      <c r="E186" s="238"/>
      <c r="F186" s="261" t="s">
        <v>3212</v>
      </c>
      <c r="G186" s="238"/>
      <c r="H186" s="238" t="s">
        <v>3286</v>
      </c>
      <c r="I186" s="238" t="s">
        <v>3287</v>
      </c>
      <c r="J186" s="238"/>
      <c r="K186" s="286"/>
    </row>
    <row r="187" s="1" customFormat="1" ht="15" customHeight="1">
      <c r="B187" s="263"/>
      <c r="C187" s="238" t="s">
        <v>3288</v>
      </c>
      <c r="D187" s="238"/>
      <c r="E187" s="238"/>
      <c r="F187" s="261" t="s">
        <v>3212</v>
      </c>
      <c r="G187" s="238"/>
      <c r="H187" s="238" t="s">
        <v>3289</v>
      </c>
      <c r="I187" s="238" t="s">
        <v>3287</v>
      </c>
      <c r="J187" s="238"/>
      <c r="K187" s="286"/>
    </row>
    <row r="188" s="1" customFormat="1" ht="15" customHeight="1">
      <c r="B188" s="263"/>
      <c r="C188" s="238" t="s">
        <v>3290</v>
      </c>
      <c r="D188" s="238"/>
      <c r="E188" s="238"/>
      <c r="F188" s="261" t="s">
        <v>3212</v>
      </c>
      <c r="G188" s="238"/>
      <c r="H188" s="238" t="s">
        <v>3291</v>
      </c>
      <c r="I188" s="238" t="s">
        <v>3287</v>
      </c>
      <c r="J188" s="238"/>
      <c r="K188" s="286"/>
    </row>
    <row r="189" s="1" customFormat="1" ht="15" customHeight="1">
      <c r="B189" s="263"/>
      <c r="C189" s="299" t="s">
        <v>3292</v>
      </c>
      <c r="D189" s="238"/>
      <c r="E189" s="238"/>
      <c r="F189" s="261" t="s">
        <v>3212</v>
      </c>
      <c r="G189" s="238"/>
      <c r="H189" s="238" t="s">
        <v>3293</v>
      </c>
      <c r="I189" s="238" t="s">
        <v>3294</v>
      </c>
      <c r="J189" s="300" t="s">
        <v>3295</v>
      </c>
      <c r="K189" s="286"/>
    </row>
    <row r="190" s="1" customFormat="1" ht="15" customHeight="1">
      <c r="B190" s="263"/>
      <c r="C190" s="299" t="s">
        <v>45</v>
      </c>
      <c r="D190" s="238"/>
      <c r="E190" s="238"/>
      <c r="F190" s="261" t="s">
        <v>3206</v>
      </c>
      <c r="G190" s="238"/>
      <c r="H190" s="235" t="s">
        <v>3296</v>
      </c>
      <c r="I190" s="238" t="s">
        <v>3297</v>
      </c>
      <c r="J190" s="238"/>
      <c r="K190" s="286"/>
    </row>
    <row r="191" s="1" customFormat="1" ht="15" customHeight="1">
      <c r="B191" s="263"/>
      <c r="C191" s="299" t="s">
        <v>3298</v>
      </c>
      <c r="D191" s="238"/>
      <c r="E191" s="238"/>
      <c r="F191" s="261" t="s">
        <v>3206</v>
      </c>
      <c r="G191" s="238"/>
      <c r="H191" s="238" t="s">
        <v>3299</v>
      </c>
      <c r="I191" s="238" t="s">
        <v>3241</v>
      </c>
      <c r="J191" s="238"/>
      <c r="K191" s="286"/>
    </row>
    <row r="192" s="1" customFormat="1" ht="15" customHeight="1">
      <c r="B192" s="263"/>
      <c r="C192" s="299" t="s">
        <v>3300</v>
      </c>
      <c r="D192" s="238"/>
      <c r="E192" s="238"/>
      <c r="F192" s="261" t="s">
        <v>3206</v>
      </c>
      <c r="G192" s="238"/>
      <c r="H192" s="238" t="s">
        <v>3301</v>
      </c>
      <c r="I192" s="238" t="s">
        <v>3241</v>
      </c>
      <c r="J192" s="238"/>
      <c r="K192" s="286"/>
    </row>
    <row r="193" s="1" customFormat="1" ht="15" customHeight="1">
      <c r="B193" s="263"/>
      <c r="C193" s="299" t="s">
        <v>3302</v>
      </c>
      <c r="D193" s="238"/>
      <c r="E193" s="238"/>
      <c r="F193" s="261" t="s">
        <v>3212</v>
      </c>
      <c r="G193" s="238"/>
      <c r="H193" s="238" t="s">
        <v>3303</v>
      </c>
      <c r="I193" s="238" t="s">
        <v>3241</v>
      </c>
      <c r="J193" s="238"/>
      <c r="K193" s="286"/>
    </row>
    <row r="194" s="1" customFormat="1" ht="15" customHeight="1">
      <c r="B194" s="292"/>
      <c r="C194" s="301"/>
      <c r="D194" s="272"/>
      <c r="E194" s="272"/>
      <c r="F194" s="272"/>
      <c r="G194" s="272"/>
      <c r="H194" s="272"/>
      <c r="I194" s="272"/>
      <c r="J194" s="272"/>
      <c r="K194" s="293"/>
    </row>
    <row r="195" s="1" customFormat="1" ht="18.75" customHeight="1">
      <c r="B195" s="274"/>
      <c r="C195" s="284"/>
      <c r="D195" s="284"/>
      <c r="E195" s="284"/>
      <c r="F195" s="294"/>
      <c r="G195" s="284"/>
      <c r="H195" s="284"/>
      <c r="I195" s="284"/>
      <c r="J195" s="284"/>
      <c r="K195" s="274"/>
    </row>
    <row r="196" s="1" customFormat="1" ht="18.75" customHeight="1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s="1" customFormat="1" ht="18.75" customHeight="1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</row>
    <row r="198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="1" customFormat="1" ht="21">
      <c r="B199" s="228"/>
      <c r="C199" s="229" t="s">
        <v>3304</v>
      </c>
      <c r="D199" s="229"/>
      <c r="E199" s="229"/>
      <c r="F199" s="229"/>
      <c r="G199" s="229"/>
      <c r="H199" s="229"/>
      <c r="I199" s="229"/>
      <c r="J199" s="229"/>
      <c r="K199" s="230"/>
    </row>
    <row r="200" s="1" customFormat="1" ht="25.5" customHeight="1">
      <c r="B200" s="228"/>
      <c r="C200" s="302" t="s">
        <v>3305</v>
      </c>
      <c r="D200" s="302"/>
      <c r="E200" s="302"/>
      <c r="F200" s="302" t="s">
        <v>3306</v>
      </c>
      <c r="G200" s="303"/>
      <c r="H200" s="302" t="s">
        <v>3307</v>
      </c>
      <c r="I200" s="302"/>
      <c r="J200" s="302"/>
      <c r="K200" s="230"/>
    </row>
    <row r="201" s="1" customFormat="1" ht="5.25" customHeight="1">
      <c r="B201" s="263"/>
      <c r="C201" s="258"/>
      <c r="D201" s="258"/>
      <c r="E201" s="258"/>
      <c r="F201" s="258"/>
      <c r="G201" s="284"/>
      <c r="H201" s="258"/>
      <c r="I201" s="258"/>
      <c r="J201" s="258"/>
      <c r="K201" s="286"/>
    </row>
    <row r="202" s="1" customFormat="1" ht="15" customHeight="1">
      <c r="B202" s="263"/>
      <c r="C202" s="238" t="s">
        <v>3297</v>
      </c>
      <c r="D202" s="238"/>
      <c r="E202" s="238"/>
      <c r="F202" s="261" t="s">
        <v>46</v>
      </c>
      <c r="G202" s="238"/>
      <c r="H202" s="238" t="s">
        <v>3308</v>
      </c>
      <c r="I202" s="238"/>
      <c r="J202" s="238"/>
      <c r="K202" s="286"/>
    </row>
    <row r="203" s="1" customFormat="1" ht="15" customHeight="1">
      <c r="B203" s="263"/>
      <c r="C203" s="238"/>
      <c r="D203" s="238"/>
      <c r="E203" s="238"/>
      <c r="F203" s="261" t="s">
        <v>47</v>
      </c>
      <c r="G203" s="238"/>
      <c r="H203" s="238" t="s">
        <v>3309</v>
      </c>
      <c r="I203" s="238"/>
      <c r="J203" s="238"/>
      <c r="K203" s="286"/>
    </row>
    <row r="204" s="1" customFormat="1" ht="15" customHeight="1">
      <c r="B204" s="263"/>
      <c r="C204" s="238"/>
      <c r="D204" s="238"/>
      <c r="E204" s="238"/>
      <c r="F204" s="261" t="s">
        <v>50</v>
      </c>
      <c r="G204" s="238"/>
      <c r="H204" s="238" t="s">
        <v>3310</v>
      </c>
      <c r="I204" s="238"/>
      <c r="J204" s="238"/>
      <c r="K204" s="286"/>
    </row>
    <row r="205" s="1" customFormat="1" ht="15" customHeight="1">
      <c r="B205" s="263"/>
      <c r="C205" s="238"/>
      <c r="D205" s="238"/>
      <c r="E205" s="238"/>
      <c r="F205" s="261" t="s">
        <v>48</v>
      </c>
      <c r="G205" s="238"/>
      <c r="H205" s="238" t="s">
        <v>3311</v>
      </c>
      <c r="I205" s="238"/>
      <c r="J205" s="238"/>
      <c r="K205" s="286"/>
    </row>
    <row r="206" s="1" customFormat="1" ht="15" customHeight="1">
      <c r="B206" s="263"/>
      <c r="C206" s="238"/>
      <c r="D206" s="238"/>
      <c r="E206" s="238"/>
      <c r="F206" s="261" t="s">
        <v>49</v>
      </c>
      <c r="G206" s="238"/>
      <c r="H206" s="238" t="s">
        <v>3312</v>
      </c>
      <c r="I206" s="238"/>
      <c r="J206" s="238"/>
      <c r="K206" s="286"/>
    </row>
    <row r="207" s="1" customFormat="1" ht="15" customHeight="1">
      <c r="B207" s="263"/>
      <c r="C207" s="238"/>
      <c r="D207" s="238"/>
      <c r="E207" s="238"/>
      <c r="F207" s="261"/>
      <c r="G207" s="238"/>
      <c r="H207" s="238"/>
      <c r="I207" s="238"/>
      <c r="J207" s="238"/>
      <c r="K207" s="286"/>
    </row>
    <row r="208" s="1" customFormat="1" ht="15" customHeight="1">
      <c r="B208" s="263"/>
      <c r="C208" s="238" t="s">
        <v>3253</v>
      </c>
      <c r="D208" s="238"/>
      <c r="E208" s="238"/>
      <c r="F208" s="261" t="s">
        <v>79</v>
      </c>
      <c r="G208" s="238"/>
      <c r="H208" s="238" t="s">
        <v>3313</v>
      </c>
      <c r="I208" s="238"/>
      <c r="J208" s="238"/>
      <c r="K208" s="286"/>
    </row>
    <row r="209" s="1" customFormat="1" ht="15" customHeight="1">
      <c r="B209" s="263"/>
      <c r="C209" s="238"/>
      <c r="D209" s="238"/>
      <c r="E209" s="238"/>
      <c r="F209" s="261" t="s">
        <v>3150</v>
      </c>
      <c r="G209" s="238"/>
      <c r="H209" s="238" t="s">
        <v>3151</v>
      </c>
      <c r="I209" s="238"/>
      <c r="J209" s="238"/>
      <c r="K209" s="286"/>
    </row>
    <row r="210" s="1" customFormat="1" ht="15" customHeight="1">
      <c r="B210" s="263"/>
      <c r="C210" s="238"/>
      <c r="D210" s="238"/>
      <c r="E210" s="238"/>
      <c r="F210" s="261" t="s">
        <v>3148</v>
      </c>
      <c r="G210" s="238"/>
      <c r="H210" s="238" t="s">
        <v>3314</v>
      </c>
      <c r="I210" s="238"/>
      <c r="J210" s="238"/>
      <c r="K210" s="286"/>
    </row>
    <row r="211" s="1" customFormat="1" ht="15" customHeight="1">
      <c r="B211" s="304"/>
      <c r="C211" s="238"/>
      <c r="D211" s="238"/>
      <c r="E211" s="238"/>
      <c r="F211" s="261" t="s">
        <v>3152</v>
      </c>
      <c r="G211" s="299"/>
      <c r="H211" s="290" t="s">
        <v>3153</v>
      </c>
      <c r="I211" s="290"/>
      <c r="J211" s="290"/>
      <c r="K211" s="305"/>
    </row>
    <row r="212" s="1" customFormat="1" ht="15" customHeight="1">
      <c r="B212" s="304"/>
      <c r="C212" s="238"/>
      <c r="D212" s="238"/>
      <c r="E212" s="238"/>
      <c r="F212" s="261" t="s">
        <v>3037</v>
      </c>
      <c r="G212" s="299"/>
      <c r="H212" s="290" t="s">
        <v>3315</v>
      </c>
      <c r="I212" s="290"/>
      <c r="J212" s="290"/>
      <c r="K212" s="305"/>
    </row>
    <row r="213" s="1" customFormat="1" ht="15" customHeight="1">
      <c r="B213" s="304"/>
      <c r="C213" s="238"/>
      <c r="D213" s="238"/>
      <c r="E213" s="238"/>
      <c r="F213" s="261"/>
      <c r="G213" s="299"/>
      <c r="H213" s="290"/>
      <c r="I213" s="290"/>
      <c r="J213" s="290"/>
      <c r="K213" s="305"/>
    </row>
    <row r="214" s="1" customFormat="1" ht="15" customHeight="1">
      <c r="B214" s="304"/>
      <c r="C214" s="238" t="s">
        <v>3277</v>
      </c>
      <c r="D214" s="238"/>
      <c r="E214" s="238"/>
      <c r="F214" s="261">
        <v>1</v>
      </c>
      <c r="G214" s="299"/>
      <c r="H214" s="290" t="s">
        <v>3316</v>
      </c>
      <c r="I214" s="290"/>
      <c r="J214" s="290"/>
      <c r="K214" s="305"/>
    </row>
    <row r="215" s="1" customFormat="1" ht="15" customHeight="1">
      <c r="B215" s="304"/>
      <c r="C215" s="238"/>
      <c r="D215" s="238"/>
      <c r="E215" s="238"/>
      <c r="F215" s="261">
        <v>2</v>
      </c>
      <c r="G215" s="299"/>
      <c r="H215" s="290" t="s">
        <v>3317</v>
      </c>
      <c r="I215" s="290"/>
      <c r="J215" s="290"/>
      <c r="K215" s="305"/>
    </row>
    <row r="216" s="1" customFormat="1" ht="15" customHeight="1">
      <c r="B216" s="304"/>
      <c r="C216" s="238"/>
      <c r="D216" s="238"/>
      <c r="E216" s="238"/>
      <c r="F216" s="261">
        <v>3</v>
      </c>
      <c r="G216" s="299"/>
      <c r="H216" s="290" t="s">
        <v>3318</v>
      </c>
      <c r="I216" s="290"/>
      <c r="J216" s="290"/>
      <c r="K216" s="305"/>
    </row>
    <row r="217" s="1" customFormat="1" ht="15" customHeight="1">
      <c r="B217" s="304"/>
      <c r="C217" s="238"/>
      <c r="D217" s="238"/>
      <c r="E217" s="238"/>
      <c r="F217" s="261">
        <v>4</v>
      </c>
      <c r="G217" s="299"/>
      <c r="H217" s="290" t="s">
        <v>3319</v>
      </c>
      <c r="I217" s="290"/>
      <c r="J217" s="290"/>
      <c r="K217" s="305"/>
    </row>
    <row r="218" s="1" customFormat="1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Zbyněk Jarolím</dc:creator>
  <cp:lastModifiedBy>Zbyněk Jarolím</cp:lastModifiedBy>
  <dcterms:created xsi:type="dcterms:W3CDTF">2020-07-31T10:04:01Z</dcterms:created>
  <dcterms:modified xsi:type="dcterms:W3CDTF">2020-07-31T10:04:08Z</dcterms:modified>
</cp:coreProperties>
</file>