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 - Odpadní potrubí" sheetId="2" r:id="rId2"/>
    <sheet name="SO2 - Vypouštěcí zařízení..." sheetId="3" r:id="rId3"/>
    <sheet name="SO3 - Sedimenty" sheetId="4" r:id="rId4"/>
    <sheet name="SO5 - Sjezd do nádrže" sheetId="5" r:id="rId5"/>
    <sheet name="SO6 - Opěrné zdi" sheetId="6" r:id="rId6"/>
    <sheet name="SO7 - Drenáž" sheetId="7" r:id="rId7"/>
    <sheet name="SO8 - Odstranění pařezů" sheetId="8" r:id="rId8"/>
    <sheet name="VON - Vedlejší a ostatní 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'SO1 - Odpadní potrubí'!$C$83:$K$112</definedName>
    <definedName name="_xlnm.Print_Area" localSheetId="1">'SO1 - Odpadní potrubí'!$C$4:$J$39,'SO1 - Odpadní potrubí'!$C$45:$J$65,'SO1 - Odpadní potrubí'!$C$71:$K$112</definedName>
    <definedName name="_xlnm.Print_Titles" localSheetId="1">'SO1 - Odpadní potrubí'!$83:$83</definedName>
    <definedName name="_xlnm._FilterDatabase" localSheetId="2" hidden="1">'SO2 - Vypouštěcí zařízení...'!$C$88:$K$186</definedName>
    <definedName name="_xlnm.Print_Area" localSheetId="2">'SO2 - Vypouštěcí zařízení...'!$C$4:$J$39,'SO2 - Vypouštěcí zařízení...'!$C$45:$J$70,'SO2 - Vypouštěcí zařízení...'!$C$76:$K$186</definedName>
    <definedName name="_xlnm.Print_Titles" localSheetId="2">'SO2 - Vypouštěcí zařízení...'!$88:$88</definedName>
    <definedName name="_xlnm._FilterDatabase" localSheetId="3" hidden="1">'SO3 - Sedimenty'!$C$82:$K$162</definedName>
    <definedName name="_xlnm.Print_Area" localSheetId="3">'SO3 - Sedimenty'!$C$4:$J$39,'SO3 - Sedimenty'!$C$45:$J$64,'SO3 - Sedimenty'!$C$70:$K$162</definedName>
    <definedName name="_xlnm.Print_Titles" localSheetId="3">'SO3 - Sedimenty'!$82:$82</definedName>
    <definedName name="_xlnm._FilterDatabase" localSheetId="4" hidden="1">'SO5 - Sjezd do nádrže'!$C$84:$K$164</definedName>
    <definedName name="_xlnm.Print_Area" localSheetId="4">'SO5 - Sjezd do nádrže'!$C$4:$J$39,'SO5 - Sjezd do nádrže'!$C$45:$J$66,'SO5 - Sjezd do nádrže'!$C$72:$K$164</definedName>
    <definedName name="_xlnm.Print_Titles" localSheetId="4">'SO5 - Sjezd do nádrže'!$84:$84</definedName>
    <definedName name="_xlnm._FilterDatabase" localSheetId="5" hidden="1">'SO6 - Opěrné zdi'!$C$89:$K$302</definedName>
    <definedName name="_xlnm.Print_Area" localSheetId="5">'SO6 - Opěrné zdi'!$C$4:$J$39,'SO6 - Opěrné zdi'!$C$45:$J$71,'SO6 - Opěrné zdi'!$C$77:$K$302</definedName>
    <definedName name="_xlnm.Print_Titles" localSheetId="5">'SO6 - Opěrné zdi'!$89:$89</definedName>
    <definedName name="_xlnm._FilterDatabase" localSheetId="6" hidden="1">'SO7 - Drenáž'!$C$84:$K$166</definedName>
    <definedName name="_xlnm.Print_Area" localSheetId="6">'SO7 - Drenáž'!$C$4:$J$39,'SO7 - Drenáž'!$C$45:$J$66,'SO7 - Drenáž'!$C$72:$K$166</definedName>
    <definedName name="_xlnm.Print_Titles" localSheetId="6">'SO7 - Drenáž'!$84:$84</definedName>
    <definedName name="_xlnm._FilterDatabase" localSheetId="7" hidden="1">'SO8 - Odstranění pařezů'!$C$81:$K$129</definedName>
    <definedName name="_xlnm.Print_Area" localSheetId="7">'SO8 - Odstranění pařezů'!$C$4:$J$39,'SO8 - Odstranění pařezů'!$C$45:$J$63,'SO8 - Odstranění pařezů'!$C$69:$K$129</definedName>
    <definedName name="_xlnm.Print_Titles" localSheetId="7">'SO8 - Odstranění pařezů'!$81:$81</definedName>
    <definedName name="_xlnm._FilterDatabase" localSheetId="8" hidden="1">'VON - Vedlejší a ostatní ...'!$C$84:$K$126</definedName>
    <definedName name="_xlnm.Print_Area" localSheetId="8">'VON - Vedlejší a ostatní ...'!$C$4:$J$39,'VON - Vedlejší a ostatní ...'!$C$45:$J$66,'VON - Vedlejší a ostatní ...'!$C$72:$K$126</definedName>
    <definedName name="_xlnm.Print_Titles" localSheetId="8">'VON - Vedlejší a ostatní ...'!$84:$84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17"/>
  <c r="BH117"/>
  <c r="BG117"/>
  <c r="BF117"/>
  <c r="T117"/>
  <c r="T116"/>
  <c r="R117"/>
  <c r="R116"/>
  <c r="P117"/>
  <c r="P116"/>
  <c r="BI111"/>
  <c r="BH111"/>
  <c r="BG111"/>
  <c r="BF111"/>
  <c r="T111"/>
  <c r="T110"/>
  <c r="R111"/>
  <c r="R110"/>
  <c r="P111"/>
  <c r="P110"/>
  <c r="BI108"/>
  <c r="BH108"/>
  <c r="BG108"/>
  <c r="BF108"/>
  <c r="T108"/>
  <c r="T107"/>
  <c r="R108"/>
  <c r="R107"/>
  <c r="P108"/>
  <c r="P107"/>
  <c r="BI104"/>
  <c r="BH104"/>
  <c r="BG104"/>
  <c r="BF104"/>
  <c r="T104"/>
  <c r="T103"/>
  <c r="R104"/>
  <c r="R103"/>
  <c r="P104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48"/>
  <c i="8" r="T120"/>
  <c r="R120"/>
  <c r="P120"/>
  <c r="BK120"/>
  <c r="J120"/>
  <c r="J62"/>
  <c r="J37"/>
  <c r="J36"/>
  <c i="1" r="AY61"/>
  <c i="8" r="J35"/>
  <c i="1" r="AX61"/>
  <c i="8"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7" r="J37"/>
  <c r="J36"/>
  <c i="1" r="AY60"/>
  <c i="7" r="J35"/>
  <c i="1" r="AX60"/>
  <c i="7"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4"/>
  <c r="BH134"/>
  <c r="BG134"/>
  <c r="BF134"/>
  <c r="T134"/>
  <c r="R134"/>
  <c r="P134"/>
  <c r="BI128"/>
  <c r="BH128"/>
  <c r="BG128"/>
  <c r="BF128"/>
  <c r="T128"/>
  <c r="T127"/>
  <c r="R128"/>
  <c r="R127"/>
  <c r="P128"/>
  <c r="P127"/>
  <c r="BI124"/>
  <c r="BH124"/>
  <c r="BG124"/>
  <c r="BF124"/>
  <c r="T124"/>
  <c r="T123"/>
  <c r="R124"/>
  <c r="R123"/>
  <c r="P124"/>
  <c r="P123"/>
  <c r="BI119"/>
  <c r="BH119"/>
  <c r="BG119"/>
  <c r="BF119"/>
  <c r="T119"/>
  <c r="R119"/>
  <c r="P119"/>
  <c r="BI114"/>
  <c r="BH114"/>
  <c r="BG114"/>
  <c r="BF114"/>
  <c r="T114"/>
  <c r="R114"/>
  <c r="P114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48"/>
  <c i="6" r="J37"/>
  <c r="J36"/>
  <c i="1" r="AY59"/>
  <c i="6" r="J35"/>
  <c i="1" r="AX59"/>
  <c i="6"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T289"/>
  <c r="R290"/>
  <c r="R289"/>
  <c r="P290"/>
  <c r="P289"/>
  <c r="BI286"/>
  <c r="BH286"/>
  <c r="BG286"/>
  <c r="BF286"/>
  <c r="T286"/>
  <c r="R286"/>
  <c r="P286"/>
  <c r="BI280"/>
  <c r="BH280"/>
  <c r="BG280"/>
  <c r="BF280"/>
  <c r="T280"/>
  <c r="R280"/>
  <c r="P280"/>
  <c r="BI275"/>
  <c r="BH275"/>
  <c r="BG275"/>
  <c r="BF275"/>
  <c r="T275"/>
  <c r="R275"/>
  <c r="P275"/>
  <c r="BI266"/>
  <c r="BH266"/>
  <c r="BG266"/>
  <c r="BF266"/>
  <c r="T266"/>
  <c r="R266"/>
  <c r="P266"/>
  <c r="BI260"/>
  <c r="BH260"/>
  <c r="BG260"/>
  <c r="BF260"/>
  <c r="T260"/>
  <c r="R260"/>
  <c r="P260"/>
  <c r="BI255"/>
  <c r="BH255"/>
  <c r="BG255"/>
  <c r="BF255"/>
  <c r="T255"/>
  <c r="R255"/>
  <c r="P255"/>
  <c r="BI249"/>
  <c r="BH249"/>
  <c r="BG249"/>
  <c r="BF249"/>
  <c r="T249"/>
  <c r="T248"/>
  <c r="R249"/>
  <c r="R248"/>
  <c r="P249"/>
  <c r="P248"/>
  <c r="BI243"/>
  <c r="BH243"/>
  <c r="BG243"/>
  <c r="BF243"/>
  <c r="T243"/>
  <c r="R243"/>
  <c r="P243"/>
  <c r="BI239"/>
  <c r="BH239"/>
  <c r="BG239"/>
  <c r="BF239"/>
  <c r="T239"/>
  <c r="R239"/>
  <c r="P239"/>
  <c r="BI232"/>
  <c r="BH232"/>
  <c r="BG232"/>
  <c r="BF232"/>
  <c r="T232"/>
  <c r="R232"/>
  <c r="P232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05"/>
  <c r="BH205"/>
  <c r="BG205"/>
  <c r="BF205"/>
  <c r="T205"/>
  <c r="T204"/>
  <c r="R205"/>
  <c r="R204"/>
  <c r="P205"/>
  <c r="P204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2"/>
  <c r="BH162"/>
  <c r="BG162"/>
  <c r="BF162"/>
  <c r="T162"/>
  <c r="R162"/>
  <c r="P162"/>
  <c r="BI154"/>
  <c r="BH154"/>
  <c r="BG154"/>
  <c r="BF154"/>
  <c r="T154"/>
  <c r="R154"/>
  <c r="P154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08"/>
  <c r="BH108"/>
  <c r="BG108"/>
  <c r="BF108"/>
  <c r="T108"/>
  <c r="R108"/>
  <c r="P108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55"/>
  <c r="J17"/>
  <c r="J12"/>
  <c r="J84"/>
  <c r="E7"/>
  <c r="E80"/>
  <c i="5" r="J37"/>
  <c r="J36"/>
  <c i="1" r="AY58"/>
  <c i="5" r="J35"/>
  <c i="1" r="AX58"/>
  <c i="5" r="BI162"/>
  <c r="BH162"/>
  <c r="BG162"/>
  <c r="BF162"/>
  <c r="T162"/>
  <c r="T161"/>
  <c r="R162"/>
  <c r="R161"/>
  <c r="P162"/>
  <c r="P161"/>
  <c r="BI156"/>
  <c r="BH156"/>
  <c r="BG156"/>
  <c r="BF156"/>
  <c r="T156"/>
  <c r="T155"/>
  <c r="R156"/>
  <c r="R155"/>
  <c r="P156"/>
  <c r="P155"/>
  <c r="BI150"/>
  <c r="BH150"/>
  <c r="BG150"/>
  <c r="BF150"/>
  <c r="T150"/>
  <c r="T149"/>
  <c r="R150"/>
  <c r="R149"/>
  <c r="P150"/>
  <c r="P149"/>
  <c r="BI136"/>
  <c r="BH136"/>
  <c r="BG136"/>
  <c r="BF136"/>
  <c r="T136"/>
  <c r="T135"/>
  <c r="R136"/>
  <c r="R135"/>
  <c r="P136"/>
  <c r="P135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79"/>
  <c r="E7"/>
  <c r="E75"/>
  <c i="4" r="J37"/>
  <c r="J36"/>
  <c i="1" r="AY57"/>
  <c i="4" r="J35"/>
  <c i="1" r="AX57"/>
  <c i="4" r="BI158"/>
  <c r="BH158"/>
  <c r="BG158"/>
  <c r="BF158"/>
  <c r="T158"/>
  <c r="R158"/>
  <c r="P158"/>
  <c r="BI150"/>
  <c r="BH150"/>
  <c r="BG150"/>
  <c r="BF150"/>
  <c r="T150"/>
  <c r="R150"/>
  <c r="P150"/>
  <c r="BI140"/>
  <c r="BH140"/>
  <c r="BG140"/>
  <c r="BF140"/>
  <c r="T140"/>
  <c r="R140"/>
  <c r="P140"/>
  <c r="BI130"/>
  <c r="BH130"/>
  <c r="BG130"/>
  <c r="BF130"/>
  <c r="T130"/>
  <c r="R130"/>
  <c r="P130"/>
  <c r="BI123"/>
  <c r="BH123"/>
  <c r="BG123"/>
  <c r="BF123"/>
  <c r="T123"/>
  <c r="T122"/>
  <c r="R123"/>
  <c r="R122"/>
  <c r="P123"/>
  <c r="P122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48"/>
  <c i="3" r="J37"/>
  <c r="J36"/>
  <c i="1" r="AY56"/>
  <c i="3" r="J35"/>
  <c i="1" r="AX56"/>
  <c i="3" r="BI181"/>
  <c r="BH181"/>
  <c r="BG181"/>
  <c r="BF181"/>
  <c r="T181"/>
  <c r="T180"/>
  <c r="T179"/>
  <c r="R181"/>
  <c r="R180"/>
  <c r="R179"/>
  <c r="P181"/>
  <c r="P180"/>
  <c r="P179"/>
  <c r="BI176"/>
  <c r="BH176"/>
  <c r="BG176"/>
  <c r="BF176"/>
  <c r="T176"/>
  <c r="T175"/>
  <c r="R176"/>
  <c r="R175"/>
  <c r="P176"/>
  <c r="P175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4"/>
  <c r="BH134"/>
  <c r="BG134"/>
  <c r="BF134"/>
  <c r="T134"/>
  <c r="T133"/>
  <c r="R134"/>
  <c r="R133"/>
  <c r="P134"/>
  <c r="P133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5"/>
  <c r="BH115"/>
  <c r="BG115"/>
  <c r="BF115"/>
  <c r="T115"/>
  <c r="R115"/>
  <c r="P115"/>
  <c r="BI108"/>
  <c r="BH108"/>
  <c r="BG108"/>
  <c r="BF108"/>
  <c r="T108"/>
  <c r="T107"/>
  <c r="R108"/>
  <c r="R107"/>
  <c r="P108"/>
  <c r="P107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55"/>
  <c r="J17"/>
  <c r="J12"/>
  <c r="J83"/>
  <c r="E7"/>
  <c r="E79"/>
  <c i="2" r="J37"/>
  <c r="J36"/>
  <c i="1" r="AY55"/>
  <c i="2" r="J35"/>
  <c i="1" r="AX55"/>
  <c i="2" r="BI110"/>
  <c r="BH110"/>
  <c r="BG110"/>
  <c r="BF110"/>
  <c r="T110"/>
  <c r="T109"/>
  <c r="R110"/>
  <c r="R109"/>
  <c r="P110"/>
  <c r="P109"/>
  <c r="BI106"/>
  <c r="BH106"/>
  <c r="BG106"/>
  <c r="BF106"/>
  <c r="T106"/>
  <c r="R106"/>
  <c r="P106"/>
  <c r="BI101"/>
  <c r="BH101"/>
  <c r="BG101"/>
  <c r="BF101"/>
  <c r="T101"/>
  <c r="R101"/>
  <c r="P101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T86"/>
  <c r="R87"/>
  <c r="R86"/>
  <c r="P87"/>
  <c r="P86"/>
  <c r="J80"/>
  <c r="F80"/>
  <c r="F78"/>
  <c r="E76"/>
  <c r="J54"/>
  <c r="F54"/>
  <c r="F52"/>
  <c r="E50"/>
  <c r="J24"/>
  <c r="E24"/>
  <c r="J55"/>
  <c r="J23"/>
  <c r="J18"/>
  <c r="E18"/>
  <c r="F81"/>
  <c r="J17"/>
  <c r="J12"/>
  <c r="J52"/>
  <c r="E7"/>
  <c r="E48"/>
  <c i="1" r="L50"/>
  <c r="AM50"/>
  <c r="AM49"/>
  <c r="L49"/>
  <c r="AM47"/>
  <c r="L47"/>
  <c r="L45"/>
  <c r="L44"/>
  <c i="2" r="BK110"/>
  <c r="BK90"/>
  <c r="J90"/>
  <c i="3" r="BK181"/>
  <c r="BK163"/>
  <c r="BK156"/>
  <c r="BK144"/>
  <c r="BK117"/>
  <c r="BK102"/>
  <c r="J181"/>
  <c r="J163"/>
  <c r="J148"/>
  <c r="J141"/>
  <c r="J123"/>
  <c r="BK100"/>
  <c i="4" r="BK158"/>
  <c r="J123"/>
  <c r="BK97"/>
  <c r="J158"/>
  <c r="J130"/>
  <c r="BK102"/>
  <c r="BK86"/>
  <c i="5" r="BK150"/>
  <c r="BK120"/>
  <c r="BK103"/>
  <c r="BK97"/>
  <c r="J136"/>
  <c r="J120"/>
  <c r="BK108"/>
  <c r="J88"/>
  <c i="6" r="BK286"/>
  <c r="BK260"/>
  <c r="J249"/>
  <c r="BK221"/>
  <c r="J196"/>
  <c r="BK181"/>
  <c r="BK162"/>
  <c r="BK146"/>
  <c r="BK136"/>
  <c r="BK129"/>
  <c r="BK120"/>
  <c r="J108"/>
  <c r="J295"/>
  <c r="BK275"/>
  <c r="BK249"/>
  <c r="J232"/>
  <c r="BK198"/>
  <c r="BK192"/>
  <c r="J117"/>
  <c r="BK93"/>
  <c i="7" r="BK161"/>
  <c r="J155"/>
  <c r="BK149"/>
  <c r="J141"/>
  <c r="J124"/>
  <c r="J104"/>
  <c r="BK92"/>
  <c i="8" r="BK108"/>
  <c r="BK89"/>
  <c r="BK121"/>
  <c r="J105"/>
  <c i="9" r="J117"/>
  <c r="BK104"/>
  <c r="J104"/>
  <c r="J88"/>
  <c i="2" r="J95"/>
  <c r="J110"/>
  <c r="BK101"/>
  <c r="BK87"/>
  <c i="3" r="BK168"/>
  <c r="BK148"/>
  <c r="BK141"/>
  <c r="J121"/>
  <c r="J97"/>
  <c r="J176"/>
  <c r="BK161"/>
  <c r="J144"/>
  <c r="BK121"/>
  <c r="J115"/>
  <c r="BK97"/>
  <c i="4" r="J117"/>
  <c r="J102"/>
  <c r="J140"/>
  <c r="BK117"/>
  <c r="BK110"/>
  <c i="5" r="BK136"/>
  <c r="J123"/>
  <c r="J108"/>
  <c r="J162"/>
  <c r="J150"/>
  <c r="BK123"/>
  <c r="J103"/>
  <c r="BK92"/>
  <c i="6" r="BK290"/>
  <c r="BK266"/>
  <c r="BK239"/>
  <c r="J216"/>
  <c r="J192"/>
  <c r="J174"/>
  <c r="J162"/>
  <c r="J146"/>
  <c r="BK132"/>
  <c r="J129"/>
  <c r="J120"/>
  <c r="J93"/>
  <c r="J290"/>
  <c r="J266"/>
  <c r="BK243"/>
  <c r="BK216"/>
  <c r="BK186"/>
  <c r="BK174"/>
  <c r="J96"/>
  <c i="7" r="J161"/>
  <c r="BK155"/>
  <c r="J149"/>
  <c r="BK141"/>
  <c r="J128"/>
  <c r="J114"/>
  <c r="J101"/>
  <c r="J92"/>
  <c r="BK128"/>
  <c r="J119"/>
  <c r="BK88"/>
  <c i="8" r="BK112"/>
  <c r="J102"/>
  <c r="J116"/>
  <c r="BK102"/>
  <c r="J94"/>
  <c i="9" r="J108"/>
  <c r="J94"/>
  <c r="BK117"/>
  <c r="BK108"/>
  <c i="2" r="J101"/>
  <c i="1" r="AS54"/>
  <c i="3" r="BK170"/>
  <c r="J150"/>
  <c r="J134"/>
  <c r="BK123"/>
  <c r="J108"/>
  <c r="J100"/>
  <c r="J170"/>
  <c r="J156"/>
  <c r="BK146"/>
  <c r="BK134"/>
  <c r="BK108"/>
  <c r="J92"/>
  <c i="4" r="BK140"/>
  <c r="J110"/>
  <c r="J86"/>
  <c r="BK150"/>
  <c r="J114"/>
  <c r="BK94"/>
  <c i="5" r="BK162"/>
  <c r="BK127"/>
  <c r="BK111"/>
  <c r="J100"/>
  <c r="BK88"/>
  <c r="J127"/>
  <c r="J111"/>
  <c r="BK100"/>
  <c i="6" r="BK295"/>
  <c r="J275"/>
  <c r="J255"/>
  <c r="BK232"/>
  <c r="BK205"/>
  <c r="J186"/>
  <c r="BK170"/>
  <c r="BK154"/>
  <c r="BK141"/>
  <c r="J136"/>
  <c r="BK125"/>
  <c r="BK117"/>
  <c r="BK96"/>
  <c r="J286"/>
  <c r="J260"/>
  <c r="J239"/>
  <c r="J221"/>
  <c r="BK196"/>
  <c r="BK178"/>
  <c r="BK108"/>
  <c i="7" r="BK164"/>
  <c r="BK158"/>
  <c r="J152"/>
  <c r="BK144"/>
  <c r="BK134"/>
  <c r="BK114"/>
  <c r="BK101"/>
  <c i="8" r="J121"/>
  <c r="BK99"/>
  <c r="J85"/>
  <c r="J112"/>
  <c r="J89"/>
  <c i="9" r="BK111"/>
  <c r="J97"/>
  <c r="J100"/>
  <c r="BK94"/>
  <c i="2" r="BK106"/>
  <c r="J87"/>
  <c r="J106"/>
  <c r="BK95"/>
  <c i="3" r="BK176"/>
  <c r="J161"/>
  <c r="J146"/>
  <c r="BK128"/>
  <c r="BK115"/>
  <c r="BK92"/>
  <c r="J168"/>
  <c r="BK150"/>
  <c r="J128"/>
  <c r="J117"/>
  <c r="J102"/>
  <c i="4" r="J150"/>
  <c r="BK130"/>
  <c r="BK114"/>
  <c r="J94"/>
  <c r="BK123"/>
  <c r="J97"/>
  <c i="5" r="BK156"/>
  <c r="J129"/>
  <c r="J116"/>
  <c r="J92"/>
  <c r="J156"/>
  <c r="BK129"/>
  <c r="BK116"/>
  <c r="J97"/>
  <c i="6" r="J300"/>
  <c r="BK280"/>
  <c r="J243"/>
  <c r="BK226"/>
  <c r="J198"/>
  <c r="J178"/>
  <c r="J170"/>
  <c r="J154"/>
  <c r="J141"/>
  <c r="J132"/>
  <c r="J125"/>
  <c r="J114"/>
  <c r="BK300"/>
  <c r="J280"/>
  <c r="BK255"/>
  <c r="J226"/>
  <c r="J205"/>
  <c r="J181"/>
  <c r="BK114"/>
  <c i="7" r="J164"/>
  <c r="J158"/>
  <c r="BK152"/>
  <c r="J144"/>
  <c r="J134"/>
  <c r="BK119"/>
  <c r="BK104"/>
  <c r="BK97"/>
  <c r="J88"/>
  <c r="BK124"/>
  <c r="J97"/>
  <c i="8" r="BK116"/>
  <c r="BK105"/>
  <c r="BK94"/>
  <c r="J108"/>
  <c r="J99"/>
  <c r="BK85"/>
  <c i="9" r="BK100"/>
  <c r="BK88"/>
  <c r="J111"/>
  <c r="BK97"/>
  <c i="6" l="1" r="T274"/>
  <c r="P274"/>
  <c r="R274"/>
  <c i="3" r="P91"/>
  <c r="T91"/>
  <c r="P114"/>
  <c r="T114"/>
  <c r="P140"/>
  <c r="T140"/>
  <c r="P155"/>
  <c r="T155"/>
  <c i="4" r="P85"/>
  <c r="R85"/>
  <c r="P129"/>
  <c r="T129"/>
  <c i="5" r="P87"/>
  <c r="P86"/>
  <c r="P85"/>
  <c i="1" r="AU58"/>
  <c i="5" r="R87"/>
  <c r="R86"/>
  <c r="R85"/>
  <c i="6" r="BK92"/>
  <c r="J92"/>
  <c r="J61"/>
  <c r="T92"/>
  <c r="P215"/>
  <c r="T215"/>
  <c r="R238"/>
  <c r="T238"/>
  <c r="P254"/>
  <c r="T254"/>
  <c r="P294"/>
  <c r="P293"/>
  <c r="T294"/>
  <c r="T293"/>
  <c i="7" r="BK87"/>
  <c r="J87"/>
  <c r="J61"/>
  <c r="R87"/>
  <c r="BK133"/>
  <c r="J133"/>
  <c r="J64"/>
  <c r="T133"/>
  <c i="8" r="P84"/>
  <c r="P83"/>
  <c r="P82"/>
  <c i="1" r="AU61"/>
  <c i="8" r="T84"/>
  <c r="T83"/>
  <c r="T82"/>
  <c i="9" r="P87"/>
  <c r="P86"/>
  <c r="P85"/>
  <c i="1" r="AU62"/>
  <c i="9" r="T87"/>
  <c r="T86"/>
  <c r="T85"/>
  <c i="2" r="BK89"/>
  <c r="J89"/>
  <c r="J62"/>
  <c r="P89"/>
  <c r="R89"/>
  <c r="T89"/>
  <c r="BK100"/>
  <c r="J100"/>
  <c r="J63"/>
  <c r="P100"/>
  <c r="R100"/>
  <c r="T100"/>
  <c i="3" r="BK91"/>
  <c r="J91"/>
  <c r="J61"/>
  <c r="R91"/>
  <c r="BK114"/>
  <c r="J114"/>
  <c r="J63"/>
  <c r="R114"/>
  <c r="BK140"/>
  <c r="J140"/>
  <c r="J65"/>
  <c r="R140"/>
  <c r="BK155"/>
  <c r="J155"/>
  <c r="J66"/>
  <c r="R155"/>
  <c i="4" r="BK85"/>
  <c r="J85"/>
  <c r="J61"/>
  <c r="T85"/>
  <c r="T84"/>
  <c r="T83"/>
  <c r="BK129"/>
  <c r="J129"/>
  <c r="J63"/>
  <c r="R129"/>
  <c i="5" r="BK87"/>
  <c r="J87"/>
  <c r="J61"/>
  <c r="T87"/>
  <c r="T86"/>
  <c r="T85"/>
  <c i="6" r="P92"/>
  <c r="R92"/>
  <c r="BK215"/>
  <c r="J215"/>
  <c r="J63"/>
  <c r="R215"/>
  <c r="BK238"/>
  <c r="J238"/>
  <c r="J64"/>
  <c r="P238"/>
  <c r="BK254"/>
  <c r="J254"/>
  <c r="J66"/>
  <c r="R254"/>
  <c r="BK294"/>
  <c r="J294"/>
  <c r="J70"/>
  <c r="R294"/>
  <c r="R293"/>
  <c i="7" r="P87"/>
  <c r="T87"/>
  <c r="T86"/>
  <c r="T85"/>
  <c r="P133"/>
  <c r="R133"/>
  <c i="8" r="BK84"/>
  <c r="J84"/>
  <c r="J61"/>
  <c r="R84"/>
  <c r="R83"/>
  <c r="R82"/>
  <c i="9" r="BK87"/>
  <c r="J87"/>
  <c r="J61"/>
  <c r="R87"/>
  <c r="R86"/>
  <c r="R85"/>
  <c i="3" r="BK180"/>
  <c r="J180"/>
  <c r="J69"/>
  <c i="4" r="BK122"/>
  <c r="J122"/>
  <c r="J62"/>
  <c i="5" r="BK135"/>
  <c r="J135"/>
  <c r="J62"/>
  <c r="BK149"/>
  <c r="J149"/>
  <c r="J63"/>
  <c r="BK155"/>
  <c r="J155"/>
  <c r="J64"/>
  <c r="BK161"/>
  <c r="J161"/>
  <c r="J65"/>
  <c i="6" r="BK274"/>
  <c r="J274"/>
  <c r="J67"/>
  <c r="BK289"/>
  <c r="J289"/>
  <c r="J68"/>
  <c i="7" r="BK123"/>
  <c r="J123"/>
  <c r="J62"/>
  <c r="BK127"/>
  <c r="J127"/>
  <c r="J63"/>
  <c i="2" r="BK86"/>
  <c r="J86"/>
  <c r="J61"/>
  <c r="BK109"/>
  <c r="J109"/>
  <c r="J64"/>
  <c i="3" r="BK107"/>
  <c r="J107"/>
  <c r="J62"/>
  <c r="BK133"/>
  <c r="J133"/>
  <c r="J64"/>
  <c r="BK175"/>
  <c r="J175"/>
  <c r="J67"/>
  <c i="6" r="BK204"/>
  <c r="J204"/>
  <c r="J62"/>
  <c r="BK248"/>
  <c r="J248"/>
  <c r="J65"/>
  <c i="7" r="BK163"/>
  <c r="J163"/>
  <c r="J65"/>
  <c i="9" r="BK103"/>
  <c r="J103"/>
  <c r="J62"/>
  <c r="BK107"/>
  <c r="J107"/>
  <c r="J63"/>
  <c r="BK110"/>
  <c r="J110"/>
  <c r="J64"/>
  <c r="BK116"/>
  <c r="J116"/>
  <c r="J65"/>
  <c r="J52"/>
  <c r="J55"/>
  <c r="E75"/>
  <c r="BE88"/>
  <c r="BE94"/>
  <c r="BE108"/>
  <c r="BE111"/>
  <c r="F55"/>
  <c r="BE97"/>
  <c r="BE100"/>
  <c r="BE104"/>
  <c r="BE117"/>
  <c i="8" r="F55"/>
  <c r="J55"/>
  <c r="J76"/>
  <c r="BE85"/>
  <c r="BE99"/>
  <c r="BE105"/>
  <c r="BE121"/>
  <c r="E48"/>
  <c r="BE89"/>
  <c r="BE94"/>
  <c r="BE102"/>
  <c r="BE108"/>
  <c r="BE112"/>
  <c r="BE116"/>
  <c i="7" r="J52"/>
  <c r="J55"/>
  <c r="E75"/>
  <c r="BE88"/>
  <c r="BE97"/>
  <c r="BE104"/>
  <c r="F55"/>
  <c r="BE92"/>
  <c r="BE101"/>
  <c r="BE114"/>
  <c r="BE119"/>
  <c r="BE124"/>
  <c r="BE128"/>
  <c r="BE134"/>
  <c r="BE141"/>
  <c r="BE144"/>
  <c r="BE149"/>
  <c r="BE152"/>
  <c r="BE155"/>
  <c r="BE158"/>
  <c r="BE161"/>
  <c r="BE164"/>
  <c i="6" r="J52"/>
  <c r="J55"/>
  <c r="F87"/>
  <c r="BE93"/>
  <c r="BE108"/>
  <c r="BE174"/>
  <c r="BE181"/>
  <c r="BE186"/>
  <c r="BE196"/>
  <c r="BE198"/>
  <c r="BE205"/>
  <c r="BE226"/>
  <c r="BE239"/>
  <c r="BE243"/>
  <c r="BE249"/>
  <c r="BE266"/>
  <c r="BE286"/>
  <c r="BE295"/>
  <c r="E48"/>
  <c r="BE96"/>
  <c r="BE114"/>
  <c r="BE117"/>
  <c r="BE120"/>
  <c r="BE125"/>
  <c r="BE129"/>
  <c r="BE132"/>
  <c r="BE136"/>
  <c r="BE141"/>
  <c r="BE146"/>
  <c r="BE154"/>
  <c r="BE162"/>
  <c r="BE170"/>
  <c r="BE178"/>
  <c r="BE192"/>
  <c r="BE216"/>
  <c r="BE221"/>
  <c r="BE232"/>
  <c r="BE255"/>
  <c r="BE260"/>
  <c r="BE275"/>
  <c r="BE280"/>
  <c r="BE290"/>
  <c r="BE300"/>
  <c i="5" r="E48"/>
  <c r="J52"/>
  <c r="J55"/>
  <c r="F82"/>
  <c r="BE88"/>
  <c r="BE97"/>
  <c r="BE103"/>
  <c r="BE111"/>
  <c r="BE120"/>
  <c r="BE127"/>
  <c r="BE129"/>
  <c r="BE136"/>
  <c r="BE150"/>
  <c r="BE156"/>
  <c r="BE162"/>
  <c r="BE92"/>
  <c r="BE100"/>
  <c r="BE108"/>
  <c r="BE116"/>
  <c r="BE123"/>
  <c i="4" r="F55"/>
  <c r="E73"/>
  <c r="J80"/>
  <c r="BE86"/>
  <c r="BE97"/>
  <c r="BE102"/>
  <c r="BE114"/>
  <c r="BE140"/>
  <c r="BE150"/>
  <c r="BE158"/>
  <c r="J52"/>
  <c r="BE94"/>
  <c r="BE110"/>
  <c r="BE117"/>
  <c r="BE123"/>
  <c r="BE130"/>
  <c i="3" r="J52"/>
  <c r="J55"/>
  <c r="F86"/>
  <c r="BE92"/>
  <c r="BE97"/>
  <c r="BE108"/>
  <c r="BE115"/>
  <c r="BE117"/>
  <c r="BE121"/>
  <c r="BE134"/>
  <c r="BE144"/>
  <c r="BE148"/>
  <c r="BE150"/>
  <c r="BE156"/>
  <c r="BE176"/>
  <c r="BE181"/>
  <c r="E48"/>
  <c r="BE100"/>
  <c r="BE102"/>
  <c r="BE123"/>
  <c r="BE128"/>
  <c r="BE141"/>
  <c r="BE146"/>
  <c r="BE161"/>
  <c r="BE163"/>
  <c r="BE168"/>
  <c r="BE170"/>
  <c i="2" r="E74"/>
  <c r="J78"/>
  <c r="J81"/>
  <c r="BE90"/>
  <c r="BE95"/>
  <c r="BE106"/>
  <c r="BE110"/>
  <c r="F55"/>
  <c r="BE87"/>
  <c r="BE101"/>
  <c r="F36"/>
  <c i="1" r="BC55"/>
  <c i="3" r="F35"/>
  <c i="1" r="BB56"/>
  <c i="4" r="F35"/>
  <c i="1" r="BB57"/>
  <c i="5" r="F34"/>
  <c i="1" r="BA58"/>
  <c i="6" r="F34"/>
  <c i="1" r="BA59"/>
  <c i="7" r="F34"/>
  <c i="1" r="BA60"/>
  <c i="8" r="J34"/>
  <c i="1" r="AW61"/>
  <c i="8" r="F35"/>
  <c i="1" r="BB61"/>
  <c i="9" r="F34"/>
  <c i="1" r="BA62"/>
  <c i="2" r="F37"/>
  <c i="1" r="BD55"/>
  <c i="3" r="J34"/>
  <c i="1" r="AW56"/>
  <c i="4" r="J34"/>
  <c i="1" r="AW57"/>
  <c i="4" r="F37"/>
  <c i="1" r="BD57"/>
  <c i="5" r="F35"/>
  <c i="1" r="BB58"/>
  <c i="6" r="J34"/>
  <c i="1" r="AW59"/>
  <c i="6" r="F36"/>
  <c i="1" r="BC59"/>
  <c i="7" r="J34"/>
  <c i="1" r="AW60"/>
  <c i="8" r="F34"/>
  <c i="1" r="BA61"/>
  <c i="8" r="F36"/>
  <c i="1" r="BC61"/>
  <c i="9" r="J34"/>
  <c i="1" r="AW62"/>
  <c i="2" r="F34"/>
  <c i="1" r="BA55"/>
  <c i="3" r="F34"/>
  <c i="1" r="BA56"/>
  <c i="3" r="F37"/>
  <c i="1" r="BD56"/>
  <c i="4" r="F36"/>
  <c i="1" r="BC57"/>
  <c i="5" r="F36"/>
  <c i="1" r="BC58"/>
  <c i="6" r="F35"/>
  <c i="1" r="BB59"/>
  <c i="7" r="F37"/>
  <c i="1" r="BD60"/>
  <c i="8" r="F37"/>
  <c i="1" r="BD61"/>
  <c i="9" r="F37"/>
  <c i="1" r="BD62"/>
  <c i="2" r="F35"/>
  <c i="1" r="BB55"/>
  <c i="2" r="J34"/>
  <c i="1" r="AW55"/>
  <c i="3" r="F36"/>
  <c i="1" r="BC56"/>
  <c i="4" r="F34"/>
  <c i="1" r="BA57"/>
  <c i="5" r="J34"/>
  <c i="1" r="AW58"/>
  <c i="5" r="F37"/>
  <c i="1" r="BD58"/>
  <c i="6" r="F37"/>
  <c i="1" r="BD59"/>
  <c i="7" r="F35"/>
  <c i="1" r="BB60"/>
  <c i="7" r="F36"/>
  <c i="1" r="BC60"/>
  <c i="9" r="F35"/>
  <c i="1" r="BB62"/>
  <c i="9" r="F36"/>
  <c i="1" r="BC62"/>
  <c i="2" l="1" r="R85"/>
  <c r="R84"/>
  <c r="T85"/>
  <c r="T84"/>
  <c r="P85"/>
  <c r="P84"/>
  <c i="1" r="AU55"/>
  <c i="6" r="P91"/>
  <c r="P90"/>
  <c i="1" r="AU59"/>
  <c i="3" r="R90"/>
  <c r="R89"/>
  <c i="4" r="R84"/>
  <c r="R83"/>
  <c i="3" r="T90"/>
  <c r="T89"/>
  <c i="7" r="P86"/>
  <c r="P85"/>
  <c i="1" r="AU60"/>
  <c i="6" r="R91"/>
  <c r="R90"/>
  <c i="7" r="R86"/>
  <c r="R85"/>
  <c i="6" r="T91"/>
  <c r="T90"/>
  <c i="4" r="P84"/>
  <c r="P83"/>
  <c i="1" r="AU57"/>
  <c i="3" r="P90"/>
  <c r="P89"/>
  <c i="1" r="AU56"/>
  <c i="3" r="BK90"/>
  <c r="J90"/>
  <c r="J60"/>
  <c r="BK179"/>
  <c r="J179"/>
  <c r="J68"/>
  <c i="4" r="BK84"/>
  <c r="J84"/>
  <c r="J60"/>
  <c i="6" r="BK293"/>
  <c r="J293"/>
  <c r="J69"/>
  <c i="8" r="BK83"/>
  <c r="J83"/>
  <c r="J60"/>
  <c i="2" r="BK85"/>
  <c r="J85"/>
  <c r="J60"/>
  <c i="5" r="BK86"/>
  <c r="J86"/>
  <c r="J60"/>
  <c i="6" r="BK91"/>
  <c r="J91"/>
  <c r="J60"/>
  <c i="7" r="BK86"/>
  <c r="J86"/>
  <c r="J60"/>
  <c i="9" r="BK86"/>
  <c r="J86"/>
  <c r="J60"/>
  <c i="2" r="F33"/>
  <c i="1" r="AZ55"/>
  <c i="4" r="J33"/>
  <c i="1" r="AV57"/>
  <c r="AT57"/>
  <c i="6" r="J33"/>
  <c i="1" r="AV59"/>
  <c r="AT59"/>
  <c i="8" r="J33"/>
  <c i="1" r="AV61"/>
  <c r="AT61"/>
  <c r="BC54"/>
  <c r="W32"/>
  <c i="2" r="J33"/>
  <c i="1" r="AV55"/>
  <c r="AT55"/>
  <c i="4" r="F33"/>
  <c i="1" r="AZ57"/>
  <c i="6" r="F33"/>
  <c i="1" r="AZ59"/>
  <c i="8" r="F33"/>
  <c i="1" r="AZ61"/>
  <c r="BA54"/>
  <c r="W30"/>
  <c i="3" r="F33"/>
  <c i="1" r="AZ56"/>
  <c i="5" r="J33"/>
  <c i="1" r="AV58"/>
  <c r="AT58"/>
  <c i="7" r="J33"/>
  <c i="1" r="AV60"/>
  <c r="AT60"/>
  <c i="9" r="J33"/>
  <c i="1" r="AV62"/>
  <c r="AT62"/>
  <c i="9" r="F33"/>
  <c i="1" r="AZ62"/>
  <c i="3" r="J33"/>
  <c i="1" r="AV56"/>
  <c r="AT56"/>
  <c i="5" r="F33"/>
  <c i="1" r="AZ58"/>
  <c i="7" r="F33"/>
  <c i="1" r="AZ60"/>
  <c r="BB54"/>
  <c r="W31"/>
  <c r="BD54"/>
  <c r="W33"/>
  <c i="3" l="1" r="BK89"/>
  <c r="J89"/>
  <c i="4" r="BK83"/>
  <c r="J83"/>
  <c r="J59"/>
  <c i="5" r="BK85"/>
  <c r="J85"/>
  <c i="6" r="BK90"/>
  <c r="J90"/>
  <c r="J59"/>
  <c i="7" r="BK85"/>
  <c r="J85"/>
  <c i="8" r="BK82"/>
  <c r="J82"/>
  <c r="J59"/>
  <c i="9" r="BK85"/>
  <c r="J85"/>
  <c i="2" r="BK84"/>
  <c r="J84"/>
  <c r="J59"/>
  <c i="1" r="AU54"/>
  <c i="9" r="J30"/>
  <c i="1" r="AG62"/>
  <c r="AW54"/>
  <c r="AK30"/>
  <c r="AZ54"/>
  <c r="W29"/>
  <c i="3" r="J30"/>
  <c i="1" r="AG56"/>
  <c i="5" r="J30"/>
  <c i="1" r="AG58"/>
  <c i="7" r="J30"/>
  <c i="1" r="AG60"/>
  <c r="AX54"/>
  <c r="AY54"/>
  <c i="9" l="1" r="J39"/>
  <c i="7" r="J39"/>
  <c i="5" r="J39"/>
  <c i="3" r="J39"/>
  <c i="9" r="J59"/>
  <c i="3" r="J59"/>
  <c i="5" r="J59"/>
  <c i="7" r="J59"/>
  <c i="1" r="AN58"/>
  <c r="AN60"/>
  <c r="AN62"/>
  <c r="AN56"/>
  <c i="4" r="J30"/>
  <c i="1" r="AG57"/>
  <c i="6" r="J30"/>
  <c i="1" r="AG59"/>
  <c r="AV54"/>
  <c r="AK29"/>
  <c i="2" r="J30"/>
  <c i="1" r="AG55"/>
  <c i="8" r="J30"/>
  <c i="1" r="AG61"/>
  <c i="2" l="1" r="J39"/>
  <c i="8" r="J39"/>
  <c i="4" r="J39"/>
  <c i="6" r="J39"/>
  <c i="1" r="AN57"/>
  <c r="AN59"/>
  <c r="AN61"/>
  <c r="AN55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<sst xmlns="http://schemas.openxmlformats.org/spreadsheetml/2006/main">
  <si>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</si>
  <si>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</si>
  <si>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</si>
  <si>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</si>
  <si>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</si>
  <si>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{741a3633-30f5-401e-9527-5c20cc5f7070}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</si>
  <si>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</si>
  <si>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</si>
  <si>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</si>
  <si>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</si>
  <si>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</si>
  <si>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</si>
  <si>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</si>
  <si>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</si>
  <si>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</si>
  <si>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</si>
  <si>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</si>
  <si>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Horního rybníku v Zámecké zahradě v Teplicích</t>
  </si>
  <si>
    <t>KSO:</t>
  </si>
  <si>
    <t/>
  </si>
  <si>
    <t>CC-CZ:</t>
  </si>
  <si>
    <t>Místo:</t>
  </si>
  <si>
    <t>Teplice</t>
  </si>
  <si>
    <t>Datum:</t>
  </si>
  <si>
    <t>22. 1. 2023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</si>
  <si>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</si>
  <si>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</si>
  <si>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</si>
  <si>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</si>
  <si>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</si>
  <si>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</si>
  <si>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</si>
  <si>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Ing.Jiří Kubelka, Třeskonice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</si>
  <si>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</si>
  <si>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</si>
  <si>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</si>
  <si>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</si>
  <si>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</si>
  <si>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</si>
  <si>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</si>
  <si>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</si>
  <si>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</si>
  <si>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</si>
  <si>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</si>
  <si>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</si>
  <si>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</si>
  <si>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</si>
  <si>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</si>
  <si>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</si>
  <si>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</si>
  <si>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</si>
  <si>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</si>
  <si>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</si>
  <si>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</si>
  <si>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</si>
  <si>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</si>
  <si>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</si>
  <si>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</si>
  <si>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</si>
  <si>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</si>
  <si>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</si>
  <si>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</si>
  <si>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</si>
  <si>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</si>
  <si>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</si>
  <si>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</si>
  <si>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</si>
  <si>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</si>
  <si>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</si>
  <si>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</si>
  <si>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</si>
  <si>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</si>
  <si>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</si>
  <si>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</si>
  <si>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</si>
  <si>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</si>
  <si>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</si>
  <si>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</si>
  <si>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Odpadní potrubí</t>
  </si>
  <si>
    <t>ING</t>
  </si>
  <si>
    <t>1</t>
  </si>
  <si>
    <t>{47645427-016d-4a1c-ac09-e980ddb2ca9c}</t>
  </si>
  <si>
    <t>2</t>
  </si>
  <si>
    <t>SO2</t>
  </si>
  <si>
    <t>Vypouštěcí zařízení, požerák</t>
  </si>
  <si>
    <t>STA</t>
  </si>
  <si>
    <t>{72f5135e-ab07-4de8-ae07-773f2ea10a5d}</t>
  </si>
  <si>
    <t>SO3</t>
  </si>
  <si>
    <t>Sedimenty</t>
  </si>
  <si>
    <t>{53bda3d7-81c2-404f-99c9-71cc2b75d93e}</t>
  </si>
  <si>
    <t>SO5</t>
  </si>
  <si>
    <t>Sjezd do nádrže</t>
  </si>
  <si>
    <t>{db525f39-6d24-4cfc-bdd7-2bef413c2177}</t>
  </si>
  <si>
    <t>SO6</t>
  </si>
  <si>
    <t>Opěrné zdi</t>
  </si>
  <si>
    <t>{3b065f87-db6e-48a6-a439-9af8def2f443}</t>
  </si>
  <si>
    <t>SO7</t>
  </si>
  <si>
    <t>Drenáž</t>
  </si>
  <si>
    <t>{7c38d7f4-a2f1-4d60-862a-f4891d98ff87}</t>
  </si>
  <si>
    <t>SO8</t>
  </si>
  <si>
    <t>Odstranění pařezů</t>
  </si>
  <si>
    <t>{b85a67e9-5658-4a3f-965c-9b0f75394c5b}</t>
  </si>
  <si>
    <t>VON</t>
  </si>
  <si>
    <t>Vedlejší a ostatní náklady</t>
  </si>
  <si>
    <t>{4dd1c151-ba99-47f1-a5f4-a2cce3182d87}</t>
  </si>
  <si>
    <t>KRYCÍ LIST SOUPISU PRACÍ</t>
  </si>
  <si>
    <t>Objekt:</t>
  </si>
  <si>
    <t>SO1 - Odpadní potrubí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</si>
  <si>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</si>
  <si>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</si>
  <si>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</si>
  <si>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</si>
  <si>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</si>
  <si>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</si>
  <si>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</si>
  <si>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</si>
  <si>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</si>
  <si>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</si>
  <si>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</si>
  <si>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</si>
  <si>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</si>
  <si>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</si>
  <si>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</si>
  <si>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</si>
  <si>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</si>
  <si>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</si>
  <si>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</si>
  <si>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</si>
  <si>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</si>
  <si>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</si>
  <si>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</si>
  <si>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</si>
  <si>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</si>
  <si>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</si>
  <si>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</si>
  <si>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1831000R1</t>
  </si>
  <si>
    <t>Frézování kořenů stromů</t>
  </si>
  <si>
    <t>m</t>
  </si>
  <si>
    <t>4</t>
  </si>
  <si>
    <t>1991690057</t>
  </si>
  <si>
    <t>PP</t>
  </si>
  <si>
    <t>3</t>
  </si>
  <si>
    <t>Svislé a kompletní konstrukce</t>
  </si>
  <si>
    <t>359901211</t>
  </si>
  <si>
    <t>Monitoring stoky jakékoli výšky na nové kanalizaci</t>
  </si>
  <si>
    <t>CS ÚRS 2023 01</t>
  </si>
  <si>
    <t>1608843254</t>
  </si>
  <si>
    <t>Monitoring stok (kamerový systém) jakékoli výšky nová kanalizace</t>
  </si>
  <si>
    <t>Online PSC</t>
  </si>
  <si>
    <t>https://podminky.urs.cz/item/CS_URS_2023_01/359901211</t>
  </si>
  <si>
    <t>VV</t>
  </si>
  <si>
    <t>kamerová prohlídka potrubí po opravě</t>
  </si>
  <si>
    <t>71,6</t>
  </si>
  <si>
    <t>359901212</t>
  </si>
  <si>
    <t>Monitoring stoky jakékoli výšky na stávající kanalizaci</t>
  </si>
  <si>
    <t>1099738180</t>
  </si>
  <si>
    <t>Monitoring stok (kamerový systém) jakékoli výšky stávající kanalizace</t>
  </si>
  <si>
    <t>https://podminky.urs.cz/item/CS_URS_2023_01/359901212</t>
  </si>
  <si>
    <t>kamerová prohlídka potrubí před opravou</t>
  </si>
  <si>
    <t>8</t>
  </si>
  <si>
    <t>Trubní vedení</t>
  </si>
  <si>
    <t>892383922</t>
  </si>
  <si>
    <t>Proplach vodovodního potrubí jednoduchý DN od 250 do 350 při opravách</t>
  </si>
  <si>
    <t>-1713137686</t>
  </si>
  <si>
    <t>Proplach vodovodního potrubí při opravách jednoduchý (bez dezinfekce) DN od 250 do 350</t>
  </si>
  <si>
    <t>https://podminky.urs.cz/item/CS_URS_2023_01/892383922</t>
  </si>
  <si>
    <t>vyčištění potrubí tlakovou vodou BET DN300</t>
  </si>
  <si>
    <t>5</t>
  </si>
  <si>
    <t>898161223</t>
  </si>
  <si>
    <t>Sanace kanalizačního potrubí vložkování textilním rukávcem DN 300 tl 10 mm</t>
  </si>
  <si>
    <t>526362398</t>
  </si>
  <si>
    <t>Vložkování kanalizačního potrubí litinového, ocelového nebo betonového textilním rukávcem sanační tloušťky 10 mm DN 300</t>
  </si>
  <si>
    <t>https://podminky.urs.cz/item/CS_URS_2023_01/898161223</t>
  </si>
  <si>
    <t>998</t>
  </si>
  <si>
    <t>Přesun hmot</t>
  </si>
  <si>
    <t>6</t>
  </si>
  <si>
    <t>998274101</t>
  </si>
  <si>
    <t>Přesun hmot pro trubní vedení z trub betonových otevřený výkop</t>
  </si>
  <si>
    <t>t</t>
  </si>
  <si>
    <t>77632437</t>
  </si>
  <si>
    <t>Přesun hmot pro trubní vedení hloubené z trub betonových nebo železobetonových pro vodovody nebo kanalizace v otevřeném výkopu dopravní vzdálenost do 15 m</t>
  </si>
  <si>
    <t>https://podminky.urs.cz/item/CS_URS_2023_01/998274101</t>
  </si>
  <si>
    <t>SO2 - Vypouštěcí zařízení, požerák</t>
  </si>
  <si>
    <t xml:space="preserve">    2 - Zakládání</t>
  </si>
  <si>
    <t xml:space="preserve">    4 - Vodorovné konstrukce</t>
  </si>
  <si>
    <t xml:space="preserve">    9 - Ostatní konstrukce a práce, bourání</t>
  </si>
  <si>
    <t>PSV - Práce a dodávky PSV</t>
  </si>
  <si>
    <t xml:space="preserve">    783 - Dokončovací práce - nátěry</t>
  </si>
  <si>
    <t>115101201</t>
  </si>
  <si>
    <t>Čerpání vody na dopravní výšku do 10 m průměrný přítok do 500 l/min</t>
  </si>
  <si>
    <t>hod</t>
  </si>
  <si>
    <t>1281502594</t>
  </si>
  <si>
    <t>Čerpání vody na dopravní výšku do 10 m s uvažovaným průměrným přítokem do 500 l/min</t>
  </si>
  <si>
    <t>https://podminky.urs.cz/item/CS_URS_2023_01/115101201</t>
  </si>
  <si>
    <t>čerpání vody v.2 m</t>
  </si>
  <si>
    <t>240</t>
  </si>
  <si>
    <t>115101301</t>
  </si>
  <si>
    <t>Pohotovost čerpací soupravy pro dopravní výšku do 10 m přítok do 500 l/min</t>
  </si>
  <si>
    <t>den</t>
  </si>
  <si>
    <t>941806425</t>
  </si>
  <si>
    <t>Pohotovost záložní čerpací soupravy pro dopravní výšku do 10 m s uvažovaným průměrným přítokem do 500 l/min</t>
  </si>
  <si>
    <t>https://podminky.urs.cz/item/CS_URS_2023_01/115101301</t>
  </si>
  <si>
    <t>11511000R</t>
  </si>
  <si>
    <t>Čerpací jímka - dodávka + montáž + demontáž</t>
  </si>
  <si>
    <t>kus</t>
  </si>
  <si>
    <t>1512716763</t>
  </si>
  <si>
    <t>131251100</t>
  </si>
  <si>
    <t>Hloubení jam nezapažených v hornině třídy těžitelnosti I skupiny 3 objem do 20 m3 strojně</t>
  </si>
  <si>
    <t>m3</t>
  </si>
  <si>
    <t>1133313722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</si>
  <si>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</si>
  <si>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</si>
  <si>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základ požeráku</t>
  </si>
  <si>
    <t>1,2*1,65*1</t>
  </si>
  <si>
    <t>Zakládání</t>
  </si>
  <si>
    <t>275313811</t>
  </si>
  <si>
    <t>Základové patky z betonu tř. C 25/30</t>
  </si>
  <si>
    <t>-1476574284</t>
  </si>
  <si>
    <t>Základy z betonu prostého patky a bloky z betonu kamenem neprokládaného tř. C 25/30</t>
  </si>
  <si>
    <t>https://podminky.urs.cz/item/CS_URS_2023_01/275313811</t>
  </si>
  <si>
    <t>1,98*1,035 'Přepočtené koeficientem množství</t>
  </si>
  <si>
    <t>3130000R1</t>
  </si>
  <si>
    <t>Požerák dvoudlužuvý 1150x1400 mm v.3,2/4,0 m, stupadla, výtok PVC DN250, uzamykatelný poklop - doprava + dodávka + montáž</t>
  </si>
  <si>
    <t>-1242494900</t>
  </si>
  <si>
    <t>7</t>
  </si>
  <si>
    <t>3130000R2</t>
  </si>
  <si>
    <t>česle žárově zinkované 700x900 mm dle PD ( hmotnost cca 40 kg ) - výroba + dodávka + osazení</t>
  </si>
  <si>
    <t>192336481</t>
  </si>
  <si>
    <t>výrobu česlí zadat po dodávce požeráku</t>
  </si>
  <si>
    <t>3130000R3</t>
  </si>
  <si>
    <t>Připojení požeráku na potrubí DN250 - dodávka + montáž</t>
  </si>
  <si>
    <t>1298803427</t>
  </si>
  <si>
    <t>9</t>
  </si>
  <si>
    <t>321213345</t>
  </si>
  <si>
    <t>Zdivo nadzákladové z lomového kamene vodních staveb obkladní s vyspárováním</t>
  </si>
  <si>
    <t>458178641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</si>
  <si>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</si>
  <si>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https://podminky.urs.cz/item/CS_URS_2023_01/321213345</t>
  </si>
  <si>
    <t>obklad pohledových stěn požeráku tl.100 mm s vyspárováním</t>
  </si>
  <si>
    <t>2,4*3,2*0,1</t>
  </si>
  <si>
    <t>10</t>
  </si>
  <si>
    <t>395367211</t>
  </si>
  <si>
    <t>Kotvičky z oceli D do 6 mm osazené do malty</t>
  </si>
  <si>
    <t>-1484332236</t>
  </si>
  <si>
    <t>Výztuž stříkaného betonu torkretového pláště kotvičky pro přichycení sítí osazené do aktivované malty, z betonářské oceli průměru do 6,0 mm</t>
  </si>
  <si>
    <t>https://podminky.urs.cz/item/CS_URS_2023_01/395367211</t>
  </si>
  <si>
    <t>průměr 6 mm, dl.80 mm při zapuštění 30 mm do požeráku</t>
  </si>
  <si>
    <t>24*2</t>
  </si>
  <si>
    <t>Vodorovné konstrukce</t>
  </si>
  <si>
    <t>11</t>
  </si>
  <si>
    <t>421662113</t>
  </si>
  <si>
    <t>Spojování kontaktních spár dílců lepením epoxidovým tmelem</t>
  </si>
  <si>
    <t>m2</t>
  </si>
  <si>
    <t>-1218663404</t>
  </si>
  <si>
    <t>Spojování kontaktních spár dílců všech tvarů a velikostí lepením epoxidovým tmelem</t>
  </si>
  <si>
    <t>https://podminky.urs.cz/item/CS_URS_2023_01/421662113</t>
  </si>
  <si>
    <t>trvale pružný tmel pro utěsnění požeráku ke zdi</t>
  </si>
  <si>
    <t>průměrná tl.4 mm</t>
  </si>
  <si>
    <t>0,75*3,2</t>
  </si>
  <si>
    <t>12</t>
  </si>
  <si>
    <t>877365231</t>
  </si>
  <si>
    <t>Montáž víčka z tvrdého PVC-systém KG DN 250</t>
  </si>
  <si>
    <t>-1997526980</t>
  </si>
  <si>
    <t>Montáž tvarovek na kanalizačním potrubí z trub z plastu z tvrdého PVC nebo z polypropylenu v otevřeném výkopu víček DN 250</t>
  </si>
  <si>
    <t>https://podminky.urs.cz/item/CS_URS_2023_01/877365231</t>
  </si>
  <si>
    <t>13</t>
  </si>
  <si>
    <t>M</t>
  </si>
  <si>
    <t>28611726</t>
  </si>
  <si>
    <t>víčko kanalizace plastové KG DN 250</t>
  </si>
  <si>
    <t>26143906</t>
  </si>
  <si>
    <t>14</t>
  </si>
  <si>
    <t>87737000R</t>
  </si>
  <si>
    <t>Vyříznutí otvoru průměru 200 mm do víčka PVC</t>
  </si>
  <si>
    <t>-1075088884</t>
  </si>
  <si>
    <t>2660000R</t>
  </si>
  <si>
    <t>Flexi potrubí kruhové 100/6 m např.Polyvent PVC - dodávka ( koncovky a sací koš dodá ČRS Teplice )</t>
  </si>
  <si>
    <t>965242871</t>
  </si>
  <si>
    <t>16</t>
  </si>
  <si>
    <t>13021015</t>
  </si>
  <si>
    <t>tyč ocelová kruhová žebírková DIN 488 jakost B500B (10 505) výztuž do betonu D 16mm</t>
  </si>
  <si>
    <t>-623441925</t>
  </si>
  <si>
    <t>délka 24 m´</t>
  </si>
  <si>
    <t>montáž k FLEXI potrubí zajistí ˇ%CRS Teplice</t>
  </si>
  <si>
    <t>24*0,002</t>
  </si>
  <si>
    <t>Ostatní konstrukce a práce, bourání</t>
  </si>
  <si>
    <t>17</t>
  </si>
  <si>
    <t>934956124</t>
  </si>
  <si>
    <t>Hradítka z dubového dřeva tl 50 mm</t>
  </si>
  <si>
    <t>-801061389</t>
  </si>
  <si>
    <t>Přepadová a ochranná zařízení nádrží dřevěná hradítka (dluže požeráku) š.150 mm, bez nátěru, s potřebným kováním z dubového dřeva, tl. 50 mm</t>
  </si>
  <si>
    <t>https://podminky.urs.cz/item/CS_URS_2023_01/934956124</t>
  </si>
  <si>
    <t>dluže dubové dl.910 mm, v.200 mm, tl.45 mm - 20 ks</t>
  </si>
  <si>
    <t>0,91*0,2*20</t>
  </si>
  <si>
    <t>18</t>
  </si>
  <si>
    <t>93496000R</t>
  </si>
  <si>
    <t>Tesařská úprava dluží na místě</t>
  </si>
  <si>
    <t>1383478762</t>
  </si>
  <si>
    <t>19</t>
  </si>
  <si>
    <t>95396111R</t>
  </si>
  <si>
    <t>Kotvy chemickým tmelem M 16 hl 150 mm do betonu, ŽB nebo kamene s vyvrtáním otvoru</t>
  </si>
  <si>
    <t>-543665761</t>
  </si>
  <si>
    <t>Kotvy chemické s vyvrtáním otvoru do betonu, železobetonu nebo tvrdého kamene tmel, velikost M 16, hloubka 150 mm</t>
  </si>
  <si>
    <t>do požeráku 200 mm</t>
  </si>
  <si>
    <t>do zdi 200 mm</t>
  </si>
  <si>
    <t>20</t>
  </si>
  <si>
    <t>95396513R</t>
  </si>
  <si>
    <t>Průvlaková kotva nerezová M 16 dl 400 mm do železobetonu + podložka D16 mm + matice M16 s uzavřenou hlavou</t>
  </si>
  <si>
    <t>1408041588</t>
  </si>
  <si>
    <t>960111221</t>
  </si>
  <si>
    <t>Bourání vodních staveb z dílců prefabrikovaných betonových a železobetonových, z vodní hladiny</t>
  </si>
  <si>
    <t>-497332209</t>
  </si>
  <si>
    <t>Bourání konstrukcí vodních staveb z hladiny, s naložením vybouraných hmot a suti na dopravní prostředek nebo s odklizením na hromady do vzdálenosti 20 m z dílců prefabrikovaných betonových a železobetonových</t>
  </si>
  <si>
    <t>https://podminky.urs.cz/item/CS_URS_2023_01/960111221</t>
  </si>
  <si>
    <t>bourání požeráku ( suť se využije do podkladu sjezdu )</t>
  </si>
  <si>
    <t>2,5</t>
  </si>
  <si>
    <t>22</t>
  </si>
  <si>
    <t>998332011</t>
  </si>
  <si>
    <t>Přesun hmot pro úpravy vodních toků a kanály</t>
  </si>
  <si>
    <t>-781914860</t>
  </si>
  <si>
    <t>Přesun hmot pro úpravy vodních toků a kanály, hráze rybníků apod. dopravní vzdálenost do 500 m</t>
  </si>
  <si>
    <t>https://podminky.urs.cz/item/CS_URS_2023_01/998332011</t>
  </si>
  <si>
    <t>PSV</t>
  </si>
  <si>
    <t>Práce a dodávky PSV</t>
  </si>
  <si>
    <t>783</t>
  </si>
  <si>
    <t>Dokončovací práce - nátěry</t>
  </si>
  <si>
    <t>23</t>
  </si>
  <si>
    <t>783213121</t>
  </si>
  <si>
    <t>Napouštěcí dvojnásobný syntetický biocidní nátěr tesařských konstrukcí zabudovaných do konstrukce</t>
  </si>
  <si>
    <t>2098641100</t>
  </si>
  <si>
    <t>Preventivní napouštěcí nátěr tesařských prvků proti dřevokazným houbám, hmyzu a plísním zabudovaných do konstrukce dvojnásobný syntetický</t>
  </si>
  <si>
    <t>https://podminky.urs.cz/item/CS_URS_2023_01/783213121</t>
  </si>
  <si>
    <t>dluže</t>
  </si>
  <si>
    <t>0,91*0,2*20*2</t>
  </si>
  <si>
    <t>SO3 - Sedimenty</t>
  </si>
  <si>
    <t xml:space="preserve">    997 - Přesun sutě</t>
  </si>
  <si>
    <t>122703602</t>
  </si>
  <si>
    <t>Odstranění nánosů při únosnosti dna přes 40 do 60 kPa</t>
  </si>
  <si>
    <t>-622195772</t>
  </si>
  <si>
    <t>Odstranění nánosů z vypuštěných vodních nádrží nebo rybníků s uložením do hromad na vzdálenost do 20 m ve výkopišti při únosnosti dna přes 40 kPa do 60 kPa</t>
  </si>
  <si>
    <t>https://podminky.urs.cz/item/CS_URS_2023_01/122703602</t>
  </si>
  <si>
    <t>slepé rameno</t>
  </si>
  <si>
    <t>130*2,3</t>
  </si>
  <si>
    <t>ostrov</t>
  </si>
  <si>
    <t>234*3,6</t>
  </si>
  <si>
    <t>Součet</t>
  </si>
  <si>
    <t>162253101</t>
  </si>
  <si>
    <t>Vodorovné přemístění nánosu z nádrží přes 20 do 60 m při únosnosti dna přes 40 kPa</t>
  </si>
  <si>
    <t>842582712</t>
  </si>
  <si>
    <t>Vodorovné přemístění nánosu z vodních nádrží nebo rybníků s vyklopením a hrubým urovnáním skládky při únosnosti dna přes 40 kPa, na vzdálenost přes 20 do 60 m</t>
  </si>
  <si>
    <t>https://podminky.urs.cz/item/CS_URS_2023_01/162253101</t>
  </si>
  <si>
    <t>162751115</t>
  </si>
  <si>
    <t>Vodorovné přemístění přes 7 000 do 8000 m výkopku/sypaniny z horniny třídy těžitelnosti I skupiny 1 až 3</t>
  </si>
  <si>
    <t>-166313759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</si>
  <si>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</si>
  <si>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https://podminky.urs.cz/item/CS_URS_2023_01/162751115</t>
  </si>
  <si>
    <t>odvoz sedimentu do kompostárny</t>
  </si>
  <si>
    <t>1141,4</t>
  </si>
  <si>
    <t>167151111</t>
  </si>
  <si>
    <t>Nakládání výkopku z hornin třídy těžitelnosti I skupiny 1 až 3 přes 100 m3</t>
  </si>
  <si>
    <t>811742093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</si>
  <si>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</si>
  <si>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</si>
  <si>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171201231</t>
  </si>
  <si>
    <t>Poplatek za uložení zeminy a kamení na recyklační skládce (skládkovné) kód odpadu 17 05 04</t>
  </si>
  <si>
    <t>-283434258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</si>
  <si>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</si>
  <si>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</si>
  <si>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1141,4*1,6 'Přepočtené koeficientem množství</t>
  </si>
  <si>
    <t>171251201</t>
  </si>
  <si>
    <t>Uložení sypaniny na skládky nebo meziskládky</t>
  </si>
  <si>
    <t>-195532273</t>
  </si>
  <si>
    <t>Uložení sypaniny na skládky nebo meziskládky bez hutnění s upravením uložené sypaniny do předepsaného tvaru</t>
  </si>
  <si>
    <t>https://podminky.urs.cz/item/CS_URS_2023_01/171251201</t>
  </si>
  <si>
    <t>181912111</t>
  </si>
  <si>
    <t>Úprava pláně v hornině třídy těžitelnosti I skupiny 3 bez zhutnění ručně</t>
  </si>
  <si>
    <t>-880189384</t>
  </si>
  <si>
    <t>Úprava pláně vyrovnáním výškových rozdílů ručně v hornině třídy těžitelnosti I skupiny 3 bez zhutnění</t>
  </si>
  <si>
    <t>https://podminky.urs.cz/item/CS_URS_2023_01/181912111</t>
  </si>
  <si>
    <t>urovnání terénu trávníku - vyjeté koleje</t>
  </si>
  <si>
    <t>150*10</t>
  </si>
  <si>
    <t>938908411</t>
  </si>
  <si>
    <t>Čištění vozovek splachováním vodou</t>
  </si>
  <si>
    <t>816996367</t>
  </si>
  <si>
    <t>Čištění vozovek splachováním vodou povrchu podkladu nebo krytu živičného, betonového nebo dlážděného</t>
  </si>
  <si>
    <t>https://podminky.urs.cz/item/CS_URS_2023_01/938908411</t>
  </si>
  <si>
    <t>10x čištění splachováním</t>
  </si>
  <si>
    <t>200*4</t>
  </si>
  <si>
    <t>800*10 'Přepočtené koeficientem množství</t>
  </si>
  <si>
    <t>997</t>
  </si>
  <si>
    <t>Přesun sutě</t>
  </si>
  <si>
    <t>997013011</t>
  </si>
  <si>
    <t>Vyklizení ulehlé suti z prostorů přes 15 m2 s naložením z hl do 2 m</t>
  </si>
  <si>
    <t>-1680216807</t>
  </si>
  <si>
    <t>Vyklizení ulehlé suti na vzdálenost do 3 m od okraje vyklízeného prostoru nebo s naložením na dopravní prostředek z prostorů o půdorysné ploše přes 15 m2 z výšky (hloubky) do 2 m</t>
  </si>
  <si>
    <t>https://podminky.urs.cz/item/CS_URS_2023_01/997013011</t>
  </si>
  <si>
    <t>vytahání větví ze sedimentu</t>
  </si>
  <si>
    <t>odstranění kamenů nad 50 mm ze sedimentu</t>
  </si>
  <si>
    <t>úklid komunálního odpadu ze dna - úsek Labutí domek - hráz</t>
  </si>
  <si>
    <t>997013501</t>
  </si>
  <si>
    <t>Odvoz suti a vybouraných hmot na skládku nebo meziskládku do 1 km se složením</t>
  </si>
  <si>
    <t>-1362927020</t>
  </si>
  <si>
    <t>Odvoz suti a vybouraných hmot na skládku nebo meziskládku se složením, na vzdálenost do 1 km</t>
  </si>
  <si>
    <t>https://podminky.urs.cz/item/CS_URS_2023_01/997013501</t>
  </si>
  <si>
    <t>větve na skládku do 8 km</t>
  </si>
  <si>
    <t>20*1</t>
  </si>
  <si>
    <t>kameny do 150 m - budou druhotně použity na SO6</t>
  </si>
  <si>
    <t>4*2,41</t>
  </si>
  <si>
    <t>komunální odpad - odvoz na skládku do 3 km + poplatek za skládku</t>
  </si>
  <si>
    <t>10*2,136</t>
  </si>
  <si>
    <t>997013509</t>
  </si>
  <si>
    <t>Příplatek k odvozu suti a vybouraných hmot na skládku ZKD 1 km přes 1 km</t>
  </si>
  <si>
    <t>-416282626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</si>
  <si>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</si>
  <si>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</si>
  <si>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20*1*7</t>
  </si>
  <si>
    <t>10*2,136*2</t>
  </si>
  <si>
    <t>997013635</t>
  </si>
  <si>
    <t>Poplatek za uložení na skládce (skládkovné) komunálního odpadu kód odpadu 20 03 01</t>
  </si>
  <si>
    <t>-2079560376</t>
  </si>
  <si>
    <t>Poplatek za uložení stavebního odpadu na skládce (skládkovné) komunálního zatříděného do Katalogu odpadů pod kódem 20 03 01</t>
  </si>
  <si>
    <t>https://podminky.urs.cz/item/CS_URS_2023_01/997013635</t>
  </si>
  <si>
    <t xml:space="preserve">komunální odpad </t>
  </si>
  <si>
    <t>SO5 - Sjezd do nádrže</t>
  </si>
  <si>
    <t>122251103</t>
  </si>
  <si>
    <t>Odkopávky a prokopávky nezapažené v hornině třídy těžitelnosti I skupiny 3 objem do 100 m3 strojně</t>
  </si>
  <si>
    <t>-1410682137</t>
  </si>
  <si>
    <t>Odkopávky a prokopávky nezapažené strojně v hornině třídy těžitelnosti I skupiny 3 přes 50 do 100 m3</t>
  </si>
  <si>
    <t>https://podminky.urs.cz/item/CS_URS_2023_01/122251103</t>
  </si>
  <si>
    <t>11,4*15*0,45</t>
  </si>
  <si>
    <t>2122805126</t>
  </si>
  <si>
    <t>přehození sedimentu do 3 m</t>
  </si>
  <si>
    <t>54,5*4,5*0,5</t>
  </si>
  <si>
    <t>162211331</t>
  </si>
  <si>
    <t>Vodorovné přemístění výkopku z horniny třídy těžitelnosti III skupiny 6 a 7 stavebním kolečkem do 10 m</t>
  </si>
  <si>
    <t>-1929350324</t>
  </si>
  <si>
    <t>Vodorovné přemístění výkopku nebo sypaniny stavebním kolečkem s vyprázdněním kolečka na hromady nebo do dopravního prostředku na vzdálenost do 10 m z horniny třídy těžitelnosti III, skupiny 6 a 7</t>
  </si>
  <si>
    <t>https://podminky.urs.cz/item/CS_URS_2023_01/162211331</t>
  </si>
  <si>
    <t>162211339</t>
  </si>
  <si>
    <t>Příplatek k vodorovnému přemístění výkopku z horniny třídy těžitelnosti III skupiny 6 a 7 stavebním kolečkem za každých dalších 10 m</t>
  </si>
  <si>
    <t>-1791810060</t>
  </si>
  <si>
    <t>Vodorovné přemístění výkopku nebo sypaniny stavebním kolečkem s vyprázdněním kolečka na hromady nebo do dopravního prostředku na vzdálenost do 10 m Příplatek za každých dalších 10 m k ceně -1331</t>
  </si>
  <si>
    <t>https://podminky.urs.cz/item/CS_URS_2023_01/162211339</t>
  </si>
  <si>
    <t>699057169</t>
  </si>
  <si>
    <t>odvoz odkopávky do kompostárny</t>
  </si>
  <si>
    <t>2015554095</t>
  </si>
  <si>
    <t>181351107</t>
  </si>
  <si>
    <t>Rozprostření ornice tl vrstvy přes 400 do 500 mm pl přes 100 do 500 m2 v rovině nebo ve svahu do 1:5 strojně</t>
  </si>
  <si>
    <t>1797720463</t>
  </si>
  <si>
    <t>Rozprostření a urovnání ornice v rovině nebo ve svahu sklonu do 1:5 strojně při souvislé ploše přes 100 do 500 m2, tl. vrstvy přes 400 do 500 mm</t>
  </si>
  <si>
    <t>https://podminky.urs.cz/item/CS_URS_2023_01/181351107</t>
  </si>
  <si>
    <t>rozprostření sedimentu</t>
  </si>
  <si>
    <t>54,5*4,5</t>
  </si>
  <si>
    <t>181411131</t>
  </si>
  <si>
    <t>Založení parkového trávníku výsevem pl do 1000 m2 v rovině a ve svahu do 1:5</t>
  </si>
  <si>
    <t>-1582448067</t>
  </si>
  <si>
    <t>Založení trávníku na půdě předem připravené plochy do 1000 m2 výsevem včetně utažení parkového v rovině nebo na svahu do 1:5</t>
  </si>
  <si>
    <t>https://podminky.urs.cz/item/CS_URS_2023_01/181411131</t>
  </si>
  <si>
    <t>11,4*15</t>
  </si>
  <si>
    <t>00572410</t>
  </si>
  <si>
    <t>osivo směs travní parková</t>
  </si>
  <si>
    <t>kg</t>
  </si>
  <si>
    <t>-1072666001</t>
  </si>
  <si>
    <t>171*0,025 'Přepočtené koeficientem množství</t>
  </si>
  <si>
    <t>185802113</t>
  </si>
  <si>
    <t>Hnojení půdy umělým hnojivem na široko v rovině a svahu do 1:5</t>
  </si>
  <si>
    <t>1731946836</t>
  </si>
  <si>
    <t>Hnojení půdy nebo trávníku v rovině nebo na svahu do 1:5 umělým hnojivem na široko</t>
  </si>
  <si>
    <t>https://podminky.urs.cz/item/CS_URS_2023_01/185802113</t>
  </si>
  <si>
    <t>171*0,00025</t>
  </si>
  <si>
    <t>25191155</t>
  </si>
  <si>
    <t>hnojivo průmyslové</t>
  </si>
  <si>
    <t>-1831096770</t>
  </si>
  <si>
    <t>185804312</t>
  </si>
  <si>
    <t>Zalití rostlin vodou plocha přes 20 m2</t>
  </si>
  <si>
    <t>1995599695</t>
  </si>
  <si>
    <t>Zalití rostlin vodou plochy záhonů jednotlivě přes 20 m2</t>
  </si>
  <si>
    <t>https://podminky.urs.cz/item/CS_URS_2023_01/185804312</t>
  </si>
  <si>
    <t>5 x zalití v množství 10 l/m2</t>
  </si>
  <si>
    <t>5*171</t>
  </si>
  <si>
    <t>855*0,01 'Přepočtené koeficientem množství</t>
  </si>
  <si>
    <t>462512161</t>
  </si>
  <si>
    <t>Zához z lomového kamene záhozového hmotnost kamenů do 200 kg bez výplně</t>
  </si>
  <si>
    <t>-1622063872</t>
  </si>
  <si>
    <t>Zához z lomového kamene neupraveného provedený ze břehu nebo z lešení, do sucha nebo do vody záhozového, hmotnost jednotlivých kamenů do 200 kg bez výplně mezer</t>
  </si>
  <si>
    <t>https://podminky.urs.cz/item/CS_URS_2023_01/462512161</t>
  </si>
  <si>
    <t>frakce 0/250 mm</t>
  </si>
  <si>
    <t>54,5*(4+5)/2*0,9</t>
  </si>
  <si>
    <t>frakce 0/32 mm</t>
  </si>
  <si>
    <t>sjezd</t>
  </si>
  <si>
    <t>54,5*4*0,15</t>
  </si>
  <si>
    <t>plato</t>
  </si>
  <si>
    <t>11,4*15*0,1</t>
  </si>
  <si>
    <t>frakce 0/63 mm</t>
  </si>
  <si>
    <t>11,4*15*0,35</t>
  </si>
  <si>
    <t>919726124</t>
  </si>
  <si>
    <t>Geotextilie pro ochranu, separaci a filtraci netkaná měrná hm přes 500 do 800 g/m2</t>
  </si>
  <si>
    <t>287659107</t>
  </si>
  <si>
    <t>Geotextilie netkaná pro ochranu, separaci nebo filtraci měrná hmotnost přes 500 do 800 g/m2</t>
  </si>
  <si>
    <t>https://podminky.urs.cz/item/CS_URS_2023_01/919726124</t>
  </si>
  <si>
    <t>800 g/m2</t>
  </si>
  <si>
    <t>54,5*4,5+11,4*15</t>
  </si>
  <si>
    <t>1796445977</t>
  </si>
  <si>
    <t>přebrání kamenů nad 50 mm - kameny budou použity pro SO5</t>
  </si>
  <si>
    <t>-1414623030</t>
  </si>
  <si>
    <t>SO6 - Opěrné zdi</t>
  </si>
  <si>
    <t xml:space="preserve">    5 - Komunikace pozemní</t>
  </si>
  <si>
    <t xml:space="preserve">    762 - Konstrukce tesařské</t>
  </si>
  <si>
    <t>113311121</t>
  </si>
  <si>
    <t>Odstranění geotextilií v komunikacích</t>
  </si>
  <si>
    <t>851673486</t>
  </si>
  <si>
    <t>Odstranění geosyntetik s uložením na vzdálenost do 20 m nebo naložením na dopravní prostředek geotextilie</t>
  </si>
  <si>
    <t>https://podminky.urs.cz/item/CS_URS_2023_01/113311121</t>
  </si>
  <si>
    <t>114203101</t>
  </si>
  <si>
    <t>Rozebrání dlažeb z lomového kamene nebo betonových tvárnic na sucho</t>
  </si>
  <si>
    <t>2019175008</t>
  </si>
  <si>
    <t>Rozebrání dlažeb nebo záhozů s naložením na dopravní prostředek dlažeb z lomového kamene nebo betonových tvárnic na sucho nebo se spárami vyplněnými pískem nebo drnem</t>
  </si>
  <si>
    <t>https://podminky.urs.cz/item/CS_URS_2023_01/114203101</t>
  </si>
  <si>
    <t>rozebrání zdiva na sucho ( kameny do 50 kg )</t>
  </si>
  <si>
    <t xml:space="preserve">100% bude zpětně využito </t>
  </si>
  <si>
    <t>PFB1 - hráz</t>
  </si>
  <si>
    <t>0,4*0,9*38</t>
  </si>
  <si>
    <t>PFB2 - hráz - šikmá vrba</t>
  </si>
  <si>
    <t>0,4*0,7*33</t>
  </si>
  <si>
    <t>PFB3 - šikmá vrba - ostrov</t>
  </si>
  <si>
    <t>0,4*0,4*60</t>
  </si>
  <si>
    <t>114203103</t>
  </si>
  <si>
    <t>Rozebrání dlažeb z lomového kamene nebo betonových tvárnic do cementové malty</t>
  </si>
  <si>
    <t>-2100084078</t>
  </si>
  <si>
    <t>Rozebrání dlažeb nebo záhozů s naložením na dopravní prostředek dlažeb z lomového kamene nebo betonových tvárnic do cementové malty se spárami zalitými cementovou maltou</t>
  </si>
  <si>
    <t>https://podminky.urs.cz/item/CS_URS_2023_01/114203103</t>
  </si>
  <si>
    <t>sejmutí kamenných bloků z hlav zdí ( váha do 500 kg ), přehození do 5 m</t>
  </si>
  <si>
    <t>100% bloků bude znovu použito</t>
  </si>
  <si>
    <t>71*0,6*0,2</t>
  </si>
  <si>
    <t>119003131</t>
  </si>
  <si>
    <t>Výstražná páska pro zabezpečení výkopu zřízení</t>
  </si>
  <si>
    <t>652870205</t>
  </si>
  <si>
    <t>Pomocné konstrukce při zabezpečení výkopu svislé výstražná páska zřízení</t>
  </si>
  <si>
    <t>https://podminky.urs.cz/item/CS_URS_2023_01/119003131</t>
  </si>
  <si>
    <t>119003132</t>
  </si>
  <si>
    <t>Výstražná páska pro zabezpečení výkopu odstranění</t>
  </si>
  <si>
    <t>1630759600</t>
  </si>
  <si>
    <t>Pomocné konstrukce při zabezpečení výkopu svislé výstražná páska odstranění</t>
  </si>
  <si>
    <t>https://podminky.urs.cz/item/CS_URS_2023_01/119003132</t>
  </si>
  <si>
    <t>131251103</t>
  </si>
  <si>
    <t>Hloubení jam nezapažených v hornině třídy těžitelnosti I skupiny 3 objem do 100 m3 strojně</t>
  </si>
  <si>
    <t>1241246020</t>
  </si>
  <si>
    <t>Hloubení nezapažených jam a zářezů strojně s urovnáním dna do předepsaného profilu a spádu v hornině třídy těžitelnosti I skupiny 3 přes 50 do 100 m3</t>
  </si>
  <si>
    <t>https://podminky.urs.cz/item/CS_URS_2023_01/131251103</t>
  </si>
  <si>
    <t>100% využití pro SO6</t>
  </si>
  <si>
    <t>(38+33)*0,8*0,5+(126*0,7*0,4)</t>
  </si>
  <si>
    <t>15110120R</t>
  </si>
  <si>
    <t>Zřízení příložného pažení stěn výkopu - montáž bez materiálu</t>
  </si>
  <si>
    <t>-1022381391</t>
  </si>
  <si>
    <t>Zřízení pažení stěn výkopu bez rozepření nebo vzepření příložné - montáž bez materiálu</t>
  </si>
  <si>
    <t>příložné pažení ( ztracené bednění ) - prkna tl.28 mm, kůly hranol 100x100 mm délky 1,80 m - 20 ks</t>
  </si>
  <si>
    <t>38*1</t>
  </si>
  <si>
    <t>60516105</t>
  </si>
  <si>
    <t>řezivo borové sušené tl 30mm</t>
  </si>
  <si>
    <t>102934033</t>
  </si>
  <si>
    <t>38*1*0,028</t>
  </si>
  <si>
    <t>60512125</t>
  </si>
  <si>
    <t>hranol stavební řezivo průřezu do 120cm2 do dl 6m</t>
  </si>
  <si>
    <t>-51812269</t>
  </si>
  <si>
    <t>100/100 délky 1800 mm - 20 ks</t>
  </si>
  <si>
    <t>0,1*0,1*1,8*20</t>
  </si>
  <si>
    <t>162251101</t>
  </si>
  <si>
    <t>Vodorovné přemístění do 20 m výkopku/sypaniny z horniny třídy těžitelnosti I skupiny 1 až 3</t>
  </si>
  <si>
    <t>-1859786365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</si>
  <si>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</si>
  <si>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https://podminky.urs.cz/item/CS_URS_2023_01/162251101</t>
  </si>
  <si>
    <t>do 10 m</t>
  </si>
  <si>
    <t>63,68</t>
  </si>
  <si>
    <t>162351103</t>
  </si>
  <si>
    <t>Vodorovné přemístění přes 50 do 500 m výkopku/sypaniny z horniny třídy těžitelnosti I skupiny 1 až 3</t>
  </si>
  <si>
    <t>337945174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</si>
  <si>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</si>
  <si>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</si>
  <si>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odvoz do 200 m na mezideponii a zpět</t>
  </si>
  <si>
    <t>63,68*2</t>
  </si>
  <si>
    <t>166151121</t>
  </si>
  <si>
    <t>Přehození neulehlého výkopku z horniny třídy těžitelnosti III skupiny 6 a 7 strojně</t>
  </si>
  <si>
    <t>-1215251119</t>
  </si>
  <si>
    <t>Přehození neulehlého výkopku strojně z horniny třídy těžitelnosti III, skupiny 6 a 7</t>
  </si>
  <si>
    <t>https://podminky.urs.cz/item/CS_URS_2023_01/166151121</t>
  </si>
  <si>
    <t>přehození kamenných bloků z hlav zdí do 5 m</t>
  </si>
  <si>
    <t>přehození zdiva do 5 m</t>
  </si>
  <si>
    <t>32,52</t>
  </si>
  <si>
    <t>167151101</t>
  </si>
  <si>
    <t>Nakládání výkopku z hornin třídy těžitelnosti I skupiny 1 až 3 do 100 m3</t>
  </si>
  <si>
    <t>2130323827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</si>
  <si>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</si>
  <si>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</si>
  <si>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naložení po přehození do 10 m ( poté odvoz do 200 m )</t>
  </si>
  <si>
    <t>nakládání na mezideponii pro zpětný zásyp</t>
  </si>
  <si>
    <t>174151101</t>
  </si>
  <si>
    <t>Zásyp jam, šachet rýh nebo kolem objektů sypaninou se zhutněním</t>
  </si>
  <si>
    <t>-98822350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</si>
  <si>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</si>
  <si>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</si>
  <si>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zásyp původní zeminou</t>
  </si>
  <si>
    <t xml:space="preserve">doplnění štěrkodrti </t>
  </si>
  <si>
    <t>126*2,5*0,1</t>
  </si>
  <si>
    <t>58344155</t>
  </si>
  <si>
    <t>štěrkodrť frakce 0/22</t>
  </si>
  <si>
    <t>-1240252856</t>
  </si>
  <si>
    <t>31,5*1,85 'Přepočtené koeficientem množství</t>
  </si>
  <si>
    <t>-254818095</t>
  </si>
  <si>
    <t>(126+33)*2,5</t>
  </si>
  <si>
    <t>-1594596714</t>
  </si>
  <si>
    <t>397,5*0,025 'Přepočtené koeficientem množství</t>
  </si>
  <si>
    <t>245716374</t>
  </si>
  <si>
    <t>400*4</t>
  </si>
  <si>
    <t>181912112</t>
  </si>
  <si>
    <t>Úprava pláně v hornině třídy těžitelnosti I skupiny 3 se zhutněním ručně</t>
  </si>
  <si>
    <t>-1803722977</t>
  </si>
  <si>
    <t>Úprava pláně vyrovnáním výškových rozdílů ručně v hornině třídy těžitelnosti I skupiny 3 se zhutněním</t>
  </si>
  <si>
    <t>https://podminky.urs.cz/item/CS_URS_2023_01/181912112</t>
  </si>
  <si>
    <t>úprava pláně dna pro uložení kamenných hlav zdí a kamenů</t>
  </si>
  <si>
    <t>urovnání plochy</t>
  </si>
  <si>
    <t>197*6</t>
  </si>
  <si>
    <t>2054476594</t>
  </si>
  <si>
    <t>397,5*0,00025</t>
  </si>
  <si>
    <t>-630265686</t>
  </si>
  <si>
    <t>1968355102</t>
  </si>
  <si>
    <t>5*397,5</t>
  </si>
  <si>
    <t>1987,5*0,01 'Přepočtené koeficientem množství</t>
  </si>
  <si>
    <t>274313811</t>
  </si>
  <si>
    <t>Základové pásy z betonu tř. C 25/30</t>
  </si>
  <si>
    <t>-568634110</t>
  </si>
  <si>
    <t>Základy z betonu prostého pasy betonu kamenem neprokládaného tř. C 25/30</t>
  </si>
  <si>
    <t>https://podminky.urs.cz/item/CS_URS_2023_01/274313811</t>
  </si>
  <si>
    <t>beton tř.C25/30, S3</t>
  </si>
  <si>
    <t>PFB1</t>
  </si>
  <si>
    <t>38*0,8*0,5</t>
  </si>
  <si>
    <t>PFB2</t>
  </si>
  <si>
    <t>33*0,8*0,5</t>
  </si>
  <si>
    <t>28,4*1,035 'Přepočtené koeficientem množství</t>
  </si>
  <si>
    <t>24</t>
  </si>
  <si>
    <t>32121300R</t>
  </si>
  <si>
    <t>645539767</t>
  </si>
  <si>
    <t xml:space="preserve">Uložení kamenných bloků na korunu zdi na MC s vyspárováním </t>
  </si>
  <si>
    <t>osazení původně demontovaných kamenných bloků na korunu zdi na MC</t>
  </si>
  <si>
    <t>cca 500 kg/blok</t>
  </si>
  <si>
    <t>8,52</t>
  </si>
  <si>
    <t>25</t>
  </si>
  <si>
    <t>295982258</t>
  </si>
  <si>
    <t>koruna zdi PFB3</t>
  </si>
  <si>
    <t>0,5*0,4*126</t>
  </si>
  <si>
    <t>26</t>
  </si>
  <si>
    <t>32121334R</t>
  </si>
  <si>
    <t>Zdivo nadzákladové z lomového kamene vodních staveb obkladní s vyspárováním - částečné využití původního kamene!!!</t>
  </si>
  <si>
    <t>-976725747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</si>
  <si>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 - částečné využití původního kamene!!!</t>
  </si>
  <si>
    <t>kámen PORFYR!!!</t>
  </si>
  <si>
    <t>71*(0,5+0,6)/2*0,9</t>
  </si>
  <si>
    <t>22,92 m3 kamene využití z PFB1 a PFB2</t>
  </si>
  <si>
    <t>12,225 m3 - nový kámen!!!</t>
  </si>
  <si>
    <t>27</t>
  </si>
  <si>
    <t>32121451R</t>
  </si>
  <si>
    <t>Zdivo nadzákladové z lomového kamene vodních staveb na sucho - částečné využití původního LK !!!</t>
  </si>
  <si>
    <t>702689240</t>
  </si>
  <si>
    <t>Zdivo nadzákladové z lomového kamene vodních staveb z lomového kamene lomařsky upraveného na sucho - částečné využití původního LK !!!</t>
  </si>
  <si>
    <t>PORFYR!!!</t>
  </si>
  <si>
    <t>126*(0,7+0,5)/2*0,8</t>
  </si>
  <si>
    <t>využití původního kamene - 9,60 m3</t>
  </si>
  <si>
    <t>doplnění novým kamenek - 50,88 m3</t>
  </si>
  <si>
    <t>28</t>
  </si>
  <si>
    <t>461211811</t>
  </si>
  <si>
    <t>Patka pro dlažbu z lomového kamene sucho bez výplně</t>
  </si>
  <si>
    <t>1827081614</t>
  </si>
  <si>
    <t>Patka pro dlažbu z lomového kamene lomařsky upraveného zděná na sucho bez výplně spár</t>
  </si>
  <si>
    <t>https://podminky.urs.cz/item/CS_URS_2023_01/461211811</t>
  </si>
  <si>
    <t>126*0,7*0,4</t>
  </si>
  <si>
    <t>29</t>
  </si>
  <si>
    <t>462511161</t>
  </si>
  <si>
    <t>Zához z lomového kamene tříděného hmotnost kamenů do 80 kg bez výplně</t>
  </si>
  <si>
    <t>2091903711</t>
  </si>
  <si>
    <t>Zához z lomového kamene neupraveného provedený ze břehu nebo z lešení, do sucha nebo do vody tříděného, hmotnost jednotlivých kamenů do 80 kg bez výplně mezer</t>
  </si>
  <si>
    <t>https://podminky.urs.cz/item/CS_URS_2023_01/462511161</t>
  </si>
  <si>
    <t>doplnění záhozu z LK fr.125/125 mm</t>
  </si>
  <si>
    <t>38*0,25*0,5</t>
  </si>
  <si>
    <t>Komunikace pozemní</t>
  </si>
  <si>
    <t>30</t>
  </si>
  <si>
    <t>572141112</t>
  </si>
  <si>
    <t>Vyrovnání povrchu dosavadních krytů asfaltovým betonem ACO (AB) tl přes 40 do 60 mm</t>
  </si>
  <si>
    <t>415674544</t>
  </si>
  <si>
    <t>Vyrovnání povrchu dosavadních krytů s rozprostřením hmot a zhutněním asfaltovým betonem ACO (AB) tl. přes 40 do 60 mm</t>
  </si>
  <si>
    <t>https://podminky.urs.cz/item/CS_URS_2023_01/572141112</t>
  </si>
  <si>
    <t>oprava asfaltové komunikace po stavbě</t>
  </si>
  <si>
    <t>200*2,5</t>
  </si>
  <si>
    <t>31</t>
  </si>
  <si>
    <t>919726122</t>
  </si>
  <si>
    <t>Geotextilie pro ochranu, separaci a filtraci netkaná měrná hm přes 200 do 300 g/m2</t>
  </si>
  <si>
    <t>-1079689629</t>
  </si>
  <si>
    <t>Geotextilie netkaná pro ochranu, separaci nebo filtraci měrná hmotnost přes 200 do 300 g/m2</t>
  </si>
  <si>
    <t>https://podminky.urs.cz/item/CS_URS_2023_01/919726122</t>
  </si>
  <si>
    <t>geotextilie 300 g/m2 pod OSB desky</t>
  </si>
  <si>
    <t>197*5</t>
  </si>
  <si>
    <t>32</t>
  </si>
  <si>
    <t>1003293503</t>
  </si>
  <si>
    <t>20x čištění splachováním</t>
  </si>
  <si>
    <t>400*2,5</t>
  </si>
  <si>
    <t>1000*10 'Přepočtené koeficientem množství</t>
  </si>
  <si>
    <t>33</t>
  </si>
  <si>
    <t>98513100R</t>
  </si>
  <si>
    <t>Očištění kamene a bloků z původních zdí tlakovou vodou</t>
  </si>
  <si>
    <t>1967735202</t>
  </si>
  <si>
    <t>očištění rozebraného kamene a zdí tlakovou vodou</t>
  </si>
  <si>
    <t>kámen</t>
  </si>
  <si>
    <t>bloky</t>
  </si>
  <si>
    <t>34</t>
  </si>
  <si>
    <t>-1072914699</t>
  </si>
  <si>
    <t>demontovaná geotextilie</t>
  </si>
  <si>
    <t>0,788</t>
  </si>
  <si>
    <t>35</t>
  </si>
  <si>
    <t>2121613155</t>
  </si>
  <si>
    <t>0,788*2 'Přepočtené koeficientem množství</t>
  </si>
  <si>
    <t>36</t>
  </si>
  <si>
    <t>997013814</t>
  </si>
  <si>
    <t>Poplatek za uložení na skládce (skládkovné) stavebního odpadu izolací kód odpadu 17 06 04</t>
  </si>
  <si>
    <t>-491972786</t>
  </si>
  <si>
    <t>Poplatek za uložení stavebního odpadu na skládce (skládkovné) z izolačních materiálů zatříděného do Katalogu odpadů pod kódem 17 06 04</t>
  </si>
  <si>
    <t>https://podminky.urs.cz/item/CS_URS_2023_01/997013814</t>
  </si>
  <si>
    <t>37</t>
  </si>
  <si>
    <t>-1423636352</t>
  </si>
  <si>
    <t>762</t>
  </si>
  <si>
    <t>Konstrukce tesařské</t>
  </si>
  <si>
    <t>38</t>
  </si>
  <si>
    <t>762511227</t>
  </si>
  <si>
    <t>Podlahové kce podkladové z desek OSB tl 25 mm nebroušených na pero a drážku lepených</t>
  </si>
  <si>
    <t>-1044842340</t>
  </si>
  <si>
    <t>Podlahové konstrukce podkladové z dřevoštěpkových desek OSB jednovrstvých lepených na pero a drážku nebroušených, tloušťky desky 25 mm</t>
  </si>
  <si>
    <t>https://podminky.urs.cz/item/CS_URS_2023_01/762511227</t>
  </si>
  <si>
    <t>pomocné zpevnění dna OSB deskami tl.25 mm ( 50% obratovost desek )</t>
  </si>
  <si>
    <t>39</t>
  </si>
  <si>
    <t>762511827</t>
  </si>
  <si>
    <t>Demontáž kce podkladové z desek dřevoštěpkových tl přes 15 mm na pero a drážku lepených</t>
  </si>
  <si>
    <t>-961528907</t>
  </si>
  <si>
    <t>Demontáž podlahové konstrukce podkladové z dřevoštěpkových desek jednovrstvých lepených na pero drážku, tloušťka desky přes 15 mm</t>
  </si>
  <si>
    <t>https://podminky.urs.cz/item/CS_URS_2023_01/762511827</t>
  </si>
  <si>
    <t>SO7 - Drenáž</t>
  </si>
  <si>
    <t>132251102</t>
  </si>
  <si>
    <t>Hloubení rýh nezapažených š do 800 mm v hornině třídy těžitelnosti I skupiny 3 objem do 50 m3 strojně</t>
  </si>
  <si>
    <t>-81411504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</si>
  <si>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</si>
  <si>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</si>
  <si>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119,5*0,4*1,0</t>
  </si>
  <si>
    <t>6444600</t>
  </si>
  <si>
    <t>odvoz přebytečného výkopku na skládku s poplatkem</t>
  </si>
  <si>
    <t>47,60-16,252</t>
  </si>
  <si>
    <t>1697073409</t>
  </si>
  <si>
    <t>31,348*1,6 'Přepočtené koeficientem množství</t>
  </si>
  <si>
    <t>1628959331</t>
  </si>
  <si>
    <t>1037229103</t>
  </si>
  <si>
    <t>zásyp původním výkopkem</t>
  </si>
  <si>
    <t>119,50*0,4*0,34</t>
  </si>
  <si>
    <t>zásyp štěrkopískem praným</t>
  </si>
  <si>
    <t>119,50*0,4*0,25</t>
  </si>
  <si>
    <t>zásyp štěrkem 8/16 mm</t>
  </si>
  <si>
    <t>119,50*0,4*0,4</t>
  </si>
  <si>
    <t>58337344</t>
  </si>
  <si>
    <t>štěrkopísek frakce 0/32</t>
  </si>
  <si>
    <t>-1722677585</t>
  </si>
  <si>
    <t>štěrkopísek praný</t>
  </si>
  <si>
    <t>119,5*0,4*0,25</t>
  </si>
  <si>
    <t>11,95*1,85 'Přepočtené koeficientem množství</t>
  </si>
  <si>
    <t>58343872</t>
  </si>
  <si>
    <t>kamenivo drcené hrubé frakce 8/16</t>
  </si>
  <si>
    <t>1691738208</t>
  </si>
  <si>
    <t>119,5*0,4*0,4</t>
  </si>
  <si>
    <t>19,12*1,85 'Přepočtené koeficientem množství</t>
  </si>
  <si>
    <t>212755214</t>
  </si>
  <si>
    <t>Trativody z drenážních trubek plastových flexibilních D 100 mm bez lože</t>
  </si>
  <si>
    <t>1006865610</t>
  </si>
  <si>
    <t>Trativody bez lože z drenážních trubek plastových flexibilních D 100 mm</t>
  </si>
  <si>
    <t>https://podminky.urs.cz/item/CS_URS_2023_01/212755214</t>
  </si>
  <si>
    <t>451573111</t>
  </si>
  <si>
    <t>Lože pod potrubí otevřený výkop ze štěrkopísku</t>
  </si>
  <si>
    <t>615221974</t>
  </si>
  <si>
    <t>Lože pod potrubí, stoky a drobné objekty v otevřeném výkopu z písku a štěrkopísku do 63 mm</t>
  </si>
  <si>
    <t>https://podminky.urs.cz/item/CS_URS_2023_01/451573111</t>
  </si>
  <si>
    <t>podsyp drenážní šachtice Š1 štěrkopískem tl.100 mm</t>
  </si>
  <si>
    <t>1,2*1,2*0,1</t>
  </si>
  <si>
    <t>895111141</t>
  </si>
  <si>
    <t>Drenážní šachtice normální z betonových dílců Šn-100 hl do 0,5 m</t>
  </si>
  <si>
    <t>-894537826</t>
  </si>
  <si>
    <t>Drenážní šachtice normální z betonových dílců typ Šn 100 hl. do 0,5 m</t>
  </si>
  <si>
    <t>https://podminky.urs.cz/item/CS_URS_2023_01/895111141</t>
  </si>
  <si>
    <t>díly objednat až po odkrytí odtoku a zaměření výšek!!!</t>
  </si>
  <si>
    <t>prostup ve dně 2 x DN350 mm, 180°pro odtokové potrubí</t>
  </si>
  <si>
    <t>šachta Š1</t>
  </si>
  <si>
    <t>895111149</t>
  </si>
  <si>
    <t>Příplatek ZKD 0,5 m hloubky drenážní šachtice Šn-100</t>
  </si>
  <si>
    <t>-925534858</t>
  </si>
  <si>
    <t>Drenážní šachtice normální z betonových dílců typ Šn 100 Příplatek k ceně za každých dalších i započatých 0,5 m hl.</t>
  </si>
  <si>
    <t>https://podminky.urs.cz/item/CS_URS_2023_01/895111149</t>
  </si>
  <si>
    <t>895270012</t>
  </si>
  <si>
    <t>Proplachovací a kontrolní šachta z PVC-U vnější průměr 315 mm pro drenáže budov bez lapače písku užitné výšky 650 mm</t>
  </si>
  <si>
    <t>-576734174</t>
  </si>
  <si>
    <t>Proplachovací a kontrolní šachta z PVC-U pro drenáže budov vnějšího průměru 315 mm pro napojení potrubí DN 200 bez lapače písku užitné výšky 650 mm</t>
  </si>
  <si>
    <t>https://podminky.urs.cz/item/CS_URS_2023_01/895270012</t>
  </si>
  <si>
    <t>šachta Š2-Š4</t>
  </si>
  <si>
    <t>895270021</t>
  </si>
  <si>
    <t>Proplachovací a kontrolní šachta z PVC-U vnější průměr 315 mm pro drenáže budov šachtové prodloužení světlé hloubky 800 mm</t>
  </si>
  <si>
    <t>684735357</t>
  </si>
  <si>
    <t>Proplachovací a kontrolní šachta z PVC-U pro drenáže budov vnějšího průměru 315 mm šachtové prodloužení světlé hloubky 800 mm</t>
  </si>
  <si>
    <t>https://podminky.urs.cz/item/CS_URS_2023_01/895270021</t>
  </si>
  <si>
    <t>895270031</t>
  </si>
  <si>
    <t>Proplachovací a kontrolní šachta z PVC-U vnější průměr 315 mm pro drenáže budov redukce DN 200/100-150</t>
  </si>
  <si>
    <t>-613739750</t>
  </si>
  <si>
    <t>Proplachovací a kontrolní šachta z PVC-U pro drenáže budov vnějšího průměru 315 mm redukce DN 200/100-150</t>
  </si>
  <si>
    <t>https://podminky.urs.cz/item/CS_URS_2023_01/895270031</t>
  </si>
  <si>
    <t>895270062</t>
  </si>
  <si>
    <t>Proplachovací a kontrolní šachta z PVC-U vnější průměr 315 mm pro drenáže budov poklop betonový pro třídu zatížení D 400</t>
  </si>
  <si>
    <t>2070450952</t>
  </si>
  <si>
    <t>Proplachovací a kontrolní šachta z PVC-U pro drenáže budov vnějšího průměru 315 mm poklop betonový pro třídu zatížení D 400</t>
  </si>
  <si>
    <t>https://podminky.urs.cz/item/CS_URS_2023_01/895270062</t>
  </si>
  <si>
    <t>895270067</t>
  </si>
  <si>
    <t>Příplatek k rourám proplachovací a kontrolní šachty z PVC-U vnější průměr 315 mm pro drenáže budov za uříznutí šachtové roury</t>
  </si>
  <si>
    <t>1672257072</t>
  </si>
  <si>
    <t>Proplachovací a kontrolní šachta z PVC-U pro drenáže budov vnějšího průměru 315 mm Příplatek k ceně -0021 za uříznutí šachtového prodloužení</t>
  </si>
  <si>
    <t>https://podminky.urs.cz/item/CS_URS_2023_01/895270067</t>
  </si>
  <si>
    <t>89530000R</t>
  </si>
  <si>
    <t>Š2-Š4 - vyříznutí otvorů v plastové šachtě průměru 125 mm</t>
  </si>
  <si>
    <t>-1806948359</t>
  </si>
  <si>
    <t>998276101</t>
  </si>
  <si>
    <t>Přesun hmot pro trubní vedení z trub z plastických hmot otevřený výkop</t>
  </si>
  <si>
    <t>196036993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</si>
  <si>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</si>
  <si>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</si>
  <si>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SO8 - Odstranění pařezů</t>
  </si>
  <si>
    <t>112251101</t>
  </si>
  <si>
    <t>Odstranění pařezů průměru přes 100 do 300 mm</t>
  </si>
  <si>
    <t>1109175190</t>
  </si>
  <si>
    <t>Odstranění pařezů strojně s jejich vykopáním nebo vytrháním průměru přes 100 do 300 mm</t>
  </si>
  <si>
    <t>https://podminky.urs.cz/item/CS_URS_2023_01/112251101</t>
  </si>
  <si>
    <t>8+4+3</t>
  </si>
  <si>
    <t>112251102</t>
  </si>
  <si>
    <t>Odstranění pařezů průměru přes 300 do 500 mm</t>
  </si>
  <si>
    <t>1520774143</t>
  </si>
  <si>
    <t>Odstranění pařezů strojně s jejich vykopáním nebo vytrháním průměru přes 300 do 500 mm</t>
  </si>
  <si>
    <t>https://podminky.urs.cz/item/CS_URS_2023_01/112251102</t>
  </si>
  <si>
    <t>DN500</t>
  </si>
  <si>
    <t>112251103</t>
  </si>
  <si>
    <t>Odstranění pařezů průměru přes 500 do 700 mm</t>
  </si>
  <si>
    <t>1204735209</t>
  </si>
  <si>
    <t>Odstranění pařezů strojně s jejich vykopáním nebo vytrháním průměru přes 500 do 700 mm</t>
  </si>
  <si>
    <t>https://podminky.urs.cz/item/CS_URS_2023_01/112251103</t>
  </si>
  <si>
    <t>DN700</t>
  </si>
  <si>
    <t>162201421</t>
  </si>
  <si>
    <t>Vodorovné přemístění pařezů do 1 km D přes 100 do 300 mm</t>
  </si>
  <si>
    <t>-288593056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</si>
  <si>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</si>
  <si>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</si>
  <si>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162201422</t>
  </si>
  <si>
    <t>Vodorovné přemístění pařezů do 1 km D přes 300 do 500 mm</t>
  </si>
  <si>
    <t>-594850443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</si>
  <si>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</si>
  <si>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</si>
  <si>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162201423</t>
  </si>
  <si>
    <t>Vodorovné přemístění pařezů do 1 km D přes 500 do 700 mm</t>
  </si>
  <si>
    <t>-476082021</t>
  </si>
  <si>
    <t>Vodorovné přemístění větví, kmenů nebo pařezů s naložením, složením a dopravou do 1000 m pařezů kmenů, průměru přes 500 do 700 mm</t>
  </si>
  <si>
    <t>https://podminky.urs.cz/item/CS_URS_2023_01/162201423</t>
  </si>
  <si>
    <t>162301971</t>
  </si>
  <si>
    <t>Příplatek k vodorovnému přemístění pařezů D přes 100 do 300 mm ZKD 1 km</t>
  </si>
  <si>
    <t>-158062794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</si>
  <si>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</si>
  <si>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https://podminky.urs.cz/item/CS_URS_2023_01/162301971</t>
  </si>
  <si>
    <t>15*19 'Přepočtené koeficientem množství</t>
  </si>
  <si>
    <t>162301972</t>
  </si>
  <si>
    <t>Příplatek k vodorovnému přemístění pařezů D přes 300 do 500 mm ZKD 1 km</t>
  </si>
  <si>
    <t>-103120523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</si>
  <si>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</si>
  <si>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</si>
  <si>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4*19 'Přepočtené koeficientem množství</t>
  </si>
  <si>
    <t>162301973</t>
  </si>
  <si>
    <t>Příplatek k vodorovnému přemístění pařezů D přes 500 do 700 mm ZKD 1 km</t>
  </si>
  <si>
    <t>83631648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</si>
  <si>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</si>
  <si>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https://podminky.urs.cz/item/CS_URS_2023_01/162301973</t>
  </si>
  <si>
    <t>2*19 'Přepočtené koeficientem množství</t>
  </si>
  <si>
    <t>997013811</t>
  </si>
  <si>
    <t>Poplatek za uložení na skládce (skládkovné) stavebního odpadu dřevěného kód odpadu 17 02 01</t>
  </si>
  <si>
    <t>-492789092</t>
  </si>
  <si>
    <t>Poplatek za uložení stavebního odpadu na skládce (skládkovné) dřevěného zatříděného do Katalogu odpadů pod kódem 17 02 01</t>
  </si>
  <si>
    <t>https://podminky.urs.cz/item/CS_URS_2023_01/997013811</t>
  </si>
  <si>
    <t>pařezy</t>
  </si>
  <si>
    <t xml:space="preserve">D100-300 mm </t>
  </si>
  <si>
    <t>15*0,2</t>
  </si>
  <si>
    <t>4*0,4</t>
  </si>
  <si>
    <t>2*0,6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</si>
  <si>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</si>
  <si>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</si>
  <si>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</si>
  <si>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</si>
  <si>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</si>
  <si>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</si>
  <si>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</si>
  <si>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</si>
  <si>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</si>
  <si>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</si>
  <si>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</si>
  <si>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</si>
  <si>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</si>
  <si>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</si>
  <si>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1024</t>
  </si>
  <si>
    <t>968966236</t>
  </si>
  <si>
    <t>https://podminky.urs.cz/item/CS_URS_2023_01/012002000</t>
  </si>
  <si>
    <t>vytýčení linie opravy zdi dle hranice KN před stavbou</t>
  </si>
  <si>
    <t>zaměření povrchu sjezdu, výšky požeráku a dna odtěženého sedimentu po stavbě</t>
  </si>
  <si>
    <t>013254000</t>
  </si>
  <si>
    <t>Dokumentace skutečného provedení stavby</t>
  </si>
  <si>
    <t>630154240</t>
  </si>
  <si>
    <t>https://podminky.urs.cz/item/CS_URS_2023_01/013254000</t>
  </si>
  <si>
    <t>013274000</t>
  </si>
  <si>
    <t>Pasportizace objektu před započetím prací</t>
  </si>
  <si>
    <t>942387220</t>
  </si>
  <si>
    <t>https://podminky.urs.cz/item/CS_URS_2023_01/013274000</t>
  </si>
  <si>
    <t>013284000</t>
  </si>
  <si>
    <t>Pasportizace objektu po provedení prací</t>
  </si>
  <si>
    <t>389032210</t>
  </si>
  <si>
    <t>https://podminky.urs.cz/item/CS_URS_2023_01/013284000</t>
  </si>
  <si>
    <t>VRN3</t>
  </si>
  <si>
    <t>Zařízení staveniště</t>
  </si>
  <si>
    <t>030001000</t>
  </si>
  <si>
    <t>-917955755</t>
  </si>
  <si>
    <t>https://podminky.urs.cz/item/CS_URS_2023_01/030001000</t>
  </si>
  <si>
    <t>VRN4</t>
  </si>
  <si>
    <t>Inženýrská činnost</t>
  </si>
  <si>
    <t>04920300R</t>
  </si>
  <si>
    <t>Vyřízení zvláštního užívání komunikace v parku + možnost občasného uzavření + povolení k vjezdu včetně aut TDI a BOZP</t>
  </si>
  <si>
    <t>-838748522</t>
  </si>
  <si>
    <t>Vyřízení zvláštního užívání komunikace v parku + možnost občasného uzavření+ povolení k vjezdu včetně aut TDI a BOZP</t>
  </si>
  <si>
    <t>VRN6</t>
  </si>
  <si>
    <t>Územní vlivy</t>
  </si>
  <si>
    <t>060001000</t>
  </si>
  <si>
    <t>1497964804</t>
  </si>
  <si>
    <t>https://podminky.urs.cz/item/CS_URS_2023_01/060001000</t>
  </si>
  <si>
    <t>park, památková rezervace</t>
  </si>
  <si>
    <t>VRN9</t>
  </si>
  <si>
    <t>Ostatní náklady</t>
  </si>
  <si>
    <t>090001000</t>
  </si>
  <si>
    <t>-890946778</t>
  </si>
  <si>
    <t>https://podminky.urs.cz/item/CS_URS_2023_01/090001000</t>
  </si>
  <si>
    <t>dopravní značení na staveništi</t>
  </si>
  <si>
    <t>Zákaz vstupu nepovolaným osobám - 8 ks</t>
  </si>
  <si>
    <t>Nebezpečí pádu do hloubky - 2 ks</t>
  </si>
  <si>
    <t>Cesta uzavřena - 2 ks</t>
  </si>
  <si>
    <t>vytýčení podzemních IS</t>
  </si>
  <si>
    <t>vytýčení kabelu k vodotrysku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</si>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</sst>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59901211" TargetMode="External" /><Relationship Id="rId2" Type="http://schemas.openxmlformats.org/officeDocument/2006/relationships/hyperlink" Target="https://podminky.urs.cz/item/CS_URS_2023_01/359901212" TargetMode="External" /><Relationship Id="rId3" Type="http://schemas.openxmlformats.org/officeDocument/2006/relationships/hyperlink" Target="https://podminky.urs.cz/item/CS_URS_2023_01/892383922" TargetMode="External" /><Relationship Id="rId4" Type="http://schemas.openxmlformats.org/officeDocument/2006/relationships/hyperlink" Target="https://podminky.urs.cz/item/CS_URS_2023_01/898161223" TargetMode="External" /><Relationship Id="rId5" Type="http://schemas.openxmlformats.org/officeDocument/2006/relationships/hyperlink" Target="https://podminky.urs.cz/item/CS_URS_2023_01/998274101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5101201" TargetMode="External" /><Relationship Id="rId2" Type="http://schemas.openxmlformats.org/officeDocument/2006/relationships/hyperlink" Target="https://podminky.urs.cz/item/CS_URS_2023_01/115101301" TargetMode="External" /><Relationship Id="rId3" Type="http://schemas.openxmlformats.org/officeDocument/2006/relationships/hyperlink" Target="https://podminky.urs.cz/item/CS_URS_2023_01/131251100" TargetMode="External" /><Relationship Id="rId4" Type="http://schemas.openxmlformats.org/officeDocument/2006/relationships/hyperlink" Target="https://podminky.urs.cz/item/CS_URS_2023_01/275313811" TargetMode="External" /><Relationship Id="rId5" Type="http://schemas.openxmlformats.org/officeDocument/2006/relationships/hyperlink" Target="https://podminky.urs.cz/item/CS_URS_2023_01/321213345" TargetMode="External" /><Relationship Id="rId6" Type="http://schemas.openxmlformats.org/officeDocument/2006/relationships/hyperlink" Target="https://podminky.urs.cz/item/CS_URS_2023_01/395367211" TargetMode="External" /><Relationship Id="rId7" Type="http://schemas.openxmlformats.org/officeDocument/2006/relationships/hyperlink" Target="https://podminky.urs.cz/item/CS_URS_2023_01/421662113" TargetMode="External" /><Relationship Id="rId8" Type="http://schemas.openxmlformats.org/officeDocument/2006/relationships/hyperlink" Target="https://podminky.urs.cz/item/CS_URS_2023_01/877365231" TargetMode="External" /><Relationship Id="rId9" Type="http://schemas.openxmlformats.org/officeDocument/2006/relationships/hyperlink" Target="https://podminky.urs.cz/item/CS_URS_2023_01/934956124" TargetMode="External" /><Relationship Id="rId10" Type="http://schemas.openxmlformats.org/officeDocument/2006/relationships/hyperlink" Target="https://podminky.urs.cz/item/CS_URS_2023_01/960111221" TargetMode="External" /><Relationship Id="rId11" Type="http://schemas.openxmlformats.org/officeDocument/2006/relationships/hyperlink" Target="https://podminky.urs.cz/item/CS_URS_2023_01/998332011" TargetMode="External" /><Relationship Id="rId12" Type="http://schemas.openxmlformats.org/officeDocument/2006/relationships/hyperlink" Target="https://podminky.urs.cz/item/CS_URS_2023_01/78321312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703602" TargetMode="External" /><Relationship Id="rId2" Type="http://schemas.openxmlformats.org/officeDocument/2006/relationships/hyperlink" Target="https://podminky.urs.cz/item/CS_URS_2023_01/162253101" TargetMode="External" /><Relationship Id="rId3" Type="http://schemas.openxmlformats.org/officeDocument/2006/relationships/hyperlink" Target="https://podminky.urs.cz/item/CS_URS_2023_01/162751115" TargetMode="External" /><Relationship Id="rId4" Type="http://schemas.openxmlformats.org/officeDocument/2006/relationships/hyperlink" Target="https://podminky.urs.cz/item/CS_URS_2023_01/167151111" TargetMode="External" /><Relationship Id="rId5" Type="http://schemas.openxmlformats.org/officeDocument/2006/relationships/hyperlink" Target="https://podminky.urs.cz/item/CS_URS_2023_01/171201231" TargetMode="External" /><Relationship Id="rId6" Type="http://schemas.openxmlformats.org/officeDocument/2006/relationships/hyperlink" Target="https://podminky.urs.cz/item/CS_URS_2023_01/171251201" TargetMode="External" /><Relationship Id="rId7" Type="http://schemas.openxmlformats.org/officeDocument/2006/relationships/hyperlink" Target="https://podminky.urs.cz/item/CS_URS_2023_01/181912111" TargetMode="External" /><Relationship Id="rId8" Type="http://schemas.openxmlformats.org/officeDocument/2006/relationships/hyperlink" Target="https://podminky.urs.cz/item/CS_URS_2023_01/938908411" TargetMode="External" /><Relationship Id="rId9" Type="http://schemas.openxmlformats.org/officeDocument/2006/relationships/hyperlink" Target="https://podminky.urs.cz/item/CS_URS_2023_01/997013011" TargetMode="External" /><Relationship Id="rId10" Type="http://schemas.openxmlformats.org/officeDocument/2006/relationships/hyperlink" Target="https://podminky.urs.cz/item/CS_URS_2023_01/997013501" TargetMode="External" /><Relationship Id="rId11" Type="http://schemas.openxmlformats.org/officeDocument/2006/relationships/hyperlink" Target="https://podminky.urs.cz/item/CS_URS_2023_01/997013509" TargetMode="External" /><Relationship Id="rId12" Type="http://schemas.openxmlformats.org/officeDocument/2006/relationships/hyperlink" Target="https://podminky.urs.cz/item/CS_URS_2023_01/997013635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3" TargetMode="External" /><Relationship Id="rId2" Type="http://schemas.openxmlformats.org/officeDocument/2006/relationships/hyperlink" Target="https://podminky.urs.cz/item/CS_URS_2023_01/122703602" TargetMode="External" /><Relationship Id="rId3" Type="http://schemas.openxmlformats.org/officeDocument/2006/relationships/hyperlink" Target="https://podminky.urs.cz/item/CS_URS_2023_01/162211331" TargetMode="External" /><Relationship Id="rId4" Type="http://schemas.openxmlformats.org/officeDocument/2006/relationships/hyperlink" Target="https://podminky.urs.cz/item/CS_URS_2023_01/162211339" TargetMode="External" /><Relationship Id="rId5" Type="http://schemas.openxmlformats.org/officeDocument/2006/relationships/hyperlink" Target="https://podminky.urs.cz/item/CS_URS_2023_01/162751115" TargetMode="External" /><Relationship Id="rId6" Type="http://schemas.openxmlformats.org/officeDocument/2006/relationships/hyperlink" Target="https://podminky.urs.cz/item/CS_URS_2023_01/171251201" TargetMode="External" /><Relationship Id="rId7" Type="http://schemas.openxmlformats.org/officeDocument/2006/relationships/hyperlink" Target="https://podminky.urs.cz/item/CS_URS_2023_01/181351107" TargetMode="External" /><Relationship Id="rId8" Type="http://schemas.openxmlformats.org/officeDocument/2006/relationships/hyperlink" Target="https://podminky.urs.cz/item/CS_URS_2023_01/181411131" TargetMode="External" /><Relationship Id="rId9" Type="http://schemas.openxmlformats.org/officeDocument/2006/relationships/hyperlink" Target="https://podminky.urs.cz/item/CS_URS_2023_01/185802113" TargetMode="External" /><Relationship Id="rId10" Type="http://schemas.openxmlformats.org/officeDocument/2006/relationships/hyperlink" Target="https://podminky.urs.cz/item/CS_URS_2023_01/185804312" TargetMode="External" /><Relationship Id="rId11" Type="http://schemas.openxmlformats.org/officeDocument/2006/relationships/hyperlink" Target="https://podminky.urs.cz/item/CS_URS_2023_01/462512161" TargetMode="External" /><Relationship Id="rId12" Type="http://schemas.openxmlformats.org/officeDocument/2006/relationships/hyperlink" Target="https://podminky.urs.cz/item/CS_URS_2023_01/919726124" TargetMode="External" /><Relationship Id="rId13" Type="http://schemas.openxmlformats.org/officeDocument/2006/relationships/hyperlink" Target="https://podminky.urs.cz/item/CS_URS_2023_01/997013011" TargetMode="External" /><Relationship Id="rId14" Type="http://schemas.openxmlformats.org/officeDocument/2006/relationships/hyperlink" Target="https://podminky.urs.cz/item/CS_URS_2023_01/998332011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311121" TargetMode="External" /><Relationship Id="rId2" Type="http://schemas.openxmlformats.org/officeDocument/2006/relationships/hyperlink" Target="https://podminky.urs.cz/item/CS_URS_2023_01/114203101" TargetMode="External" /><Relationship Id="rId3" Type="http://schemas.openxmlformats.org/officeDocument/2006/relationships/hyperlink" Target="https://podminky.urs.cz/item/CS_URS_2023_01/114203103" TargetMode="External" /><Relationship Id="rId4" Type="http://schemas.openxmlformats.org/officeDocument/2006/relationships/hyperlink" Target="https://podminky.urs.cz/item/CS_URS_2023_01/119003131" TargetMode="External" /><Relationship Id="rId5" Type="http://schemas.openxmlformats.org/officeDocument/2006/relationships/hyperlink" Target="https://podminky.urs.cz/item/CS_URS_2023_01/119003132" TargetMode="External" /><Relationship Id="rId6" Type="http://schemas.openxmlformats.org/officeDocument/2006/relationships/hyperlink" Target="https://podminky.urs.cz/item/CS_URS_2023_01/131251103" TargetMode="External" /><Relationship Id="rId7" Type="http://schemas.openxmlformats.org/officeDocument/2006/relationships/hyperlink" Target="https://podminky.urs.cz/item/CS_URS_2023_01/162251101" TargetMode="External" /><Relationship Id="rId8" Type="http://schemas.openxmlformats.org/officeDocument/2006/relationships/hyperlink" Target="https://podminky.urs.cz/item/CS_URS_2023_01/162351103" TargetMode="External" /><Relationship Id="rId9" Type="http://schemas.openxmlformats.org/officeDocument/2006/relationships/hyperlink" Target="https://podminky.urs.cz/item/CS_URS_2023_01/166151121" TargetMode="External" /><Relationship Id="rId10" Type="http://schemas.openxmlformats.org/officeDocument/2006/relationships/hyperlink" Target="https://podminky.urs.cz/item/CS_URS_2023_01/167151101" TargetMode="External" /><Relationship Id="rId11" Type="http://schemas.openxmlformats.org/officeDocument/2006/relationships/hyperlink" Target="https://podminky.urs.cz/item/CS_URS_2023_01/174151101" TargetMode="External" /><Relationship Id="rId12" Type="http://schemas.openxmlformats.org/officeDocument/2006/relationships/hyperlink" Target="https://podminky.urs.cz/item/CS_URS_2023_01/181411131" TargetMode="External" /><Relationship Id="rId13" Type="http://schemas.openxmlformats.org/officeDocument/2006/relationships/hyperlink" Target="https://podminky.urs.cz/item/CS_URS_2023_01/181912111" TargetMode="External" /><Relationship Id="rId14" Type="http://schemas.openxmlformats.org/officeDocument/2006/relationships/hyperlink" Target="https://podminky.urs.cz/item/CS_URS_2023_01/181912112" TargetMode="External" /><Relationship Id="rId15" Type="http://schemas.openxmlformats.org/officeDocument/2006/relationships/hyperlink" Target="https://podminky.urs.cz/item/CS_URS_2023_01/185802113" TargetMode="External" /><Relationship Id="rId16" Type="http://schemas.openxmlformats.org/officeDocument/2006/relationships/hyperlink" Target="https://podminky.urs.cz/item/CS_URS_2023_01/185804312" TargetMode="External" /><Relationship Id="rId17" Type="http://schemas.openxmlformats.org/officeDocument/2006/relationships/hyperlink" Target="https://podminky.urs.cz/item/CS_URS_2023_01/274313811" TargetMode="External" /><Relationship Id="rId18" Type="http://schemas.openxmlformats.org/officeDocument/2006/relationships/hyperlink" Target="https://podminky.urs.cz/item/CS_URS_2023_01/321213345" TargetMode="External" /><Relationship Id="rId19" Type="http://schemas.openxmlformats.org/officeDocument/2006/relationships/hyperlink" Target="https://podminky.urs.cz/item/CS_URS_2023_01/461211811" TargetMode="External" /><Relationship Id="rId20" Type="http://schemas.openxmlformats.org/officeDocument/2006/relationships/hyperlink" Target="https://podminky.urs.cz/item/CS_URS_2023_01/462511161" TargetMode="External" /><Relationship Id="rId21" Type="http://schemas.openxmlformats.org/officeDocument/2006/relationships/hyperlink" Target="https://podminky.urs.cz/item/CS_URS_2023_01/572141112" TargetMode="External" /><Relationship Id="rId22" Type="http://schemas.openxmlformats.org/officeDocument/2006/relationships/hyperlink" Target="https://podminky.urs.cz/item/CS_URS_2023_01/919726122" TargetMode="External" /><Relationship Id="rId23" Type="http://schemas.openxmlformats.org/officeDocument/2006/relationships/hyperlink" Target="https://podminky.urs.cz/item/CS_URS_2023_01/938908411" TargetMode="External" /><Relationship Id="rId24" Type="http://schemas.openxmlformats.org/officeDocument/2006/relationships/hyperlink" Target="https://podminky.urs.cz/item/CS_URS_2023_01/997013501" TargetMode="External" /><Relationship Id="rId25" Type="http://schemas.openxmlformats.org/officeDocument/2006/relationships/hyperlink" Target="https://podminky.urs.cz/item/CS_URS_2023_01/997013509" TargetMode="External" /><Relationship Id="rId26" Type="http://schemas.openxmlformats.org/officeDocument/2006/relationships/hyperlink" Target="https://podminky.urs.cz/item/CS_URS_2023_01/997013814" TargetMode="External" /><Relationship Id="rId27" Type="http://schemas.openxmlformats.org/officeDocument/2006/relationships/hyperlink" Target="https://podminky.urs.cz/item/CS_URS_2023_01/998332011" TargetMode="External" /><Relationship Id="rId28" Type="http://schemas.openxmlformats.org/officeDocument/2006/relationships/hyperlink" Target="https://podminky.urs.cz/item/CS_URS_2023_01/762511227" TargetMode="External" /><Relationship Id="rId29" Type="http://schemas.openxmlformats.org/officeDocument/2006/relationships/hyperlink" Target="https://podminky.urs.cz/item/CS_URS_2023_01/762511827" TargetMode="External" /><Relationship Id="rId3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51102" TargetMode="External" /><Relationship Id="rId2" Type="http://schemas.openxmlformats.org/officeDocument/2006/relationships/hyperlink" Target="https://podminky.urs.cz/item/CS_URS_2023_01/162751115" TargetMode="External" /><Relationship Id="rId3" Type="http://schemas.openxmlformats.org/officeDocument/2006/relationships/hyperlink" Target="https://podminky.urs.cz/item/CS_URS_2023_01/171201231" TargetMode="External" /><Relationship Id="rId4" Type="http://schemas.openxmlformats.org/officeDocument/2006/relationships/hyperlink" Target="https://podminky.urs.cz/item/CS_URS_2023_01/171251201" TargetMode="External" /><Relationship Id="rId5" Type="http://schemas.openxmlformats.org/officeDocument/2006/relationships/hyperlink" Target="https://podminky.urs.cz/item/CS_URS_2023_01/174151101" TargetMode="External" /><Relationship Id="rId6" Type="http://schemas.openxmlformats.org/officeDocument/2006/relationships/hyperlink" Target="https://podminky.urs.cz/item/CS_URS_2023_01/212755214" TargetMode="External" /><Relationship Id="rId7" Type="http://schemas.openxmlformats.org/officeDocument/2006/relationships/hyperlink" Target="https://podminky.urs.cz/item/CS_URS_2023_01/451573111" TargetMode="External" /><Relationship Id="rId8" Type="http://schemas.openxmlformats.org/officeDocument/2006/relationships/hyperlink" Target="https://podminky.urs.cz/item/CS_URS_2023_01/895111141" TargetMode="External" /><Relationship Id="rId9" Type="http://schemas.openxmlformats.org/officeDocument/2006/relationships/hyperlink" Target="https://podminky.urs.cz/item/CS_URS_2023_01/895111149" TargetMode="External" /><Relationship Id="rId10" Type="http://schemas.openxmlformats.org/officeDocument/2006/relationships/hyperlink" Target="https://podminky.urs.cz/item/CS_URS_2023_01/895270012" TargetMode="External" /><Relationship Id="rId11" Type="http://schemas.openxmlformats.org/officeDocument/2006/relationships/hyperlink" Target="https://podminky.urs.cz/item/CS_URS_2023_01/895270021" TargetMode="External" /><Relationship Id="rId12" Type="http://schemas.openxmlformats.org/officeDocument/2006/relationships/hyperlink" Target="https://podminky.urs.cz/item/CS_URS_2023_01/895270031" TargetMode="External" /><Relationship Id="rId13" Type="http://schemas.openxmlformats.org/officeDocument/2006/relationships/hyperlink" Target="https://podminky.urs.cz/item/CS_URS_2023_01/895270062" TargetMode="External" /><Relationship Id="rId14" Type="http://schemas.openxmlformats.org/officeDocument/2006/relationships/hyperlink" Target="https://podminky.urs.cz/item/CS_URS_2023_01/895270067" TargetMode="External" /><Relationship Id="rId15" Type="http://schemas.openxmlformats.org/officeDocument/2006/relationships/hyperlink" Target="https://podminky.urs.cz/item/CS_URS_2023_01/998276101" TargetMode="External" /><Relationship Id="rId1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251101" TargetMode="External" /><Relationship Id="rId2" Type="http://schemas.openxmlformats.org/officeDocument/2006/relationships/hyperlink" Target="https://podminky.urs.cz/item/CS_URS_2023_01/112251102" TargetMode="External" /><Relationship Id="rId3" Type="http://schemas.openxmlformats.org/officeDocument/2006/relationships/hyperlink" Target="https://podminky.urs.cz/item/CS_URS_2023_01/112251103" TargetMode="External" /><Relationship Id="rId4" Type="http://schemas.openxmlformats.org/officeDocument/2006/relationships/hyperlink" Target="https://podminky.urs.cz/item/CS_URS_2023_01/162201421" TargetMode="External" /><Relationship Id="rId5" Type="http://schemas.openxmlformats.org/officeDocument/2006/relationships/hyperlink" Target="https://podminky.urs.cz/item/CS_URS_2023_01/162201422" TargetMode="External" /><Relationship Id="rId6" Type="http://schemas.openxmlformats.org/officeDocument/2006/relationships/hyperlink" Target="https://podminky.urs.cz/item/CS_URS_2023_01/162201423" TargetMode="External" /><Relationship Id="rId7" Type="http://schemas.openxmlformats.org/officeDocument/2006/relationships/hyperlink" Target="https://podminky.urs.cz/item/CS_URS_2023_01/162301971" TargetMode="External" /><Relationship Id="rId8" Type="http://schemas.openxmlformats.org/officeDocument/2006/relationships/hyperlink" Target="https://podminky.urs.cz/item/CS_URS_2023_01/162301972" TargetMode="External" /><Relationship Id="rId9" Type="http://schemas.openxmlformats.org/officeDocument/2006/relationships/hyperlink" Target="https://podminky.urs.cz/item/CS_URS_2023_01/162301973" TargetMode="External" /><Relationship Id="rId10" Type="http://schemas.openxmlformats.org/officeDocument/2006/relationships/hyperlink" Target="https://podminky.urs.cz/item/CS_URS_2023_01/997013811" TargetMode="External" /><Relationship Id="rId1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002000" TargetMode="External" /><Relationship Id="rId2" Type="http://schemas.openxmlformats.org/officeDocument/2006/relationships/hyperlink" Target="https://podminky.urs.cz/item/CS_URS_2023_01/013254000" TargetMode="External" /><Relationship Id="rId3" Type="http://schemas.openxmlformats.org/officeDocument/2006/relationships/hyperlink" Target="https://podminky.urs.cz/item/CS_URS_2023_01/013274000" TargetMode="External" /><Relationship Id="rId4" Type="http://schemas.openxmlformats.org/officeDocument/2006/relationships/hyperlink" Target="https://podminky.urs.cz/item/CS_URS_2023_01/013284000" TargetMode="External" /><Relationship Id="rId5" Type="http://schemas.openxmlformats.org/officeDocument/2006/relationships/hyperlink" Target="https://podminky.urs.cz/item/CS_URS_2023_01/030001000" TargetMode="External" /><Relationship Id="rId6" Type="http://schemas.openxmlformats.org/officeDocument/2006/relationships/hyperlink" Target="https://podminky.urs.cz/item/CS_URS_2023_01/060001000" TargetMode="External" /><Relationship Id="rId7" Type="http://schemas.openxmlformats.org/officeDocument/2006/relationships/hyperlink" Target="https://podminky.urs.cz/item/CS_URS_2023_01/090001000" TargetMode="External" /><Relationship Id="rId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3/2023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Revitalizace Horního rybníku v Zámecké zahradě v Teplicích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Teplice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Teplice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Ing.Jiří Kubelka, Třeskonice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ROUND(SUM(AG55:AG62),2)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ROUND(SUM(AS55:AS62),2)</f>
        <v>0</v>
      </c>
      <c r="AT54" s="107">
        <f>ROUND(SUM(AV54:AW54),2)</f>
        <v>0</v>
      </c>
      <c r="AU54" s="108">
        <f>ROUND(SUM(AU55:AU62),5)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ROUND(SUM(AZ55:AZ62),2)</f>
        <v>0</v>
      </c>
      <c r="BA54" s="107">
        <f>ROUND(SUM(BA55:BA62),2)</f>
        <v>0</v>
      </c>
      <c r="BB54" s="107">
        <f>ROUND(SUM(BB55:BB62),2)</f>
        <v>0</v>
      </c>
      <c r="BC54" s="107">
        <f>ROUND(SUM(BC55:BC62),2)</f>
        <v>0</v>
      </c>
      <c r="BD54" s="109">
        <f>ROUND(SUM(BD55:BD62),2)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'SO1 - Odpadní potrubí'!J30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'SO1 - Odpadní potrubí'!P84</f>
        <v>0</v>
      </c>
      <c r="AV55" s="121">
        <f>'SO1 - Odpadní potrubí'!J33</f>
        <v>0</v>
      </c>
      <c r="AW55" s="121">
        <f>'SO1 - Odpadní potrubí'!J34</f>
        <v>0</v>
      </c>
      <c r="AX55" s="121">
        <f>'SO1 - Odpadní potrubí'!J35</f>
        <v>0</v>
      </c>
      <c r="AY55" s="121">
        <f>'SO1 - Odpadní potrubí'!J36</f>
        <v>0</v>
      </c>
      <c r="AZ55" s="121">
        <f>'SO1 - Odpadní potrubí'!F33</f>
        <v>0</v>
      </c>
      <c r="BA55" s="121">
        <f>'SO1 - Odpadní potrubí'!F34</f>
        <v>0</v>
      </c>
      <c r="BB55" s="121">
        <f>'SO1 - Odpadní potrubí'!F35</f>
        <v>0</v>
      </c>
      <c r="BC55" s="121">
        <f>'SO1 - Odpadní potrubí'!F36</f>
        <v>0</v>
      </c>
      <c r="BD55" s="123">
        <f>'SO1 - Odpadní potrubí'!F37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'SO2 - Vypouštěcí zařízení...'!J30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85</v>
      </c>
      <c r="AR56" s="119"/>
      <c r="AS56" s="120">
        <v>0</v>
      </c>
      <c r="AT56" s="121">
        <f>ROUND(SUM(AV56:AW56),2)</f>
        <v>0</v>
      </c>
      <c r="AU56" s="122">
        <f>'SO2 - Vypouštěcí zařízení...'!P89</f>
        <v>0</v>
      </c>
      <c r="AV56" s="121">
        <f>'SO2 - Vypouštěcí zařízení...'!J33</f>
        <v>0</v>
      </c>
      <c r="AW56" s="121">
        <f>'SO2 - Vypouštěcí zařízení...'!J34</f>
        <v>0</v>
      </c>
      <c r="AX56" s="121">
        <f>'SO2 - Vypouštěcí zařízení...'!J35</f>
        <v>0</v>
      </c>
      <c r="AY56" s="121">
        <f>'SO2 - Vypouštěcí zařízení...'!J36</f>
        <v>0</v>
      </c>
      <c r="AZ56" s="121">
        <f>'SO2 - Vypouštěcí zařízení...'!F33</f>
        <v>0</v>
      </c>
      <c r="BA56" s="121">
        <f>'SO2 - Vypouštěcí zařízení...'!F34</f>
        <v>0</v>
      </c>
      <c r="BB56" s="121">
        <f>'SO2 - Vypouštěcí zařízení...'!F35</f>
        <v>0</v>
      </c>
      <c r="BC56" s="121">
        <f>'SO2 - Vypouštěcí zařízení...'!F36</f>
        <v>0</v>
      </c>
      <c r="BD56" s="123">
        <f>'SO2 - Vypouštěcí zařízení...'!F37</f>
        <v>0</v>
      </c>
      <c r="BE56" s="7"/>
      <c r="BT56" s="124" t="s">
        <v>80</v>
      </c>
      <c r="BV56" s="124" t="s">
        <v>74</v>
      </c>
      <c r="BW56" s="124" t="s">
        <v>86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'SO3 - Sedimenty'!J30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85</v>
      </c>
      <c r="AR57" s="119"/>
      <c r="AS57" s="120">
        <v>0</v>
      </c>
      <c r="AT57" s="121">
        <f>ROUND(SUM(AV57:AW57),2)</f>
        <v>0</v>
      </c>
      <c r="AU57" s="122">
        <f>'SO3 - Sedimenty'!P83</f>
        <v>0</v>
      </c>
      <c r="AV57" s="121">
        <f>'SO3 - Sedimenty'!J33</f>
        <v>0</v>
      </c>
      <c r="AW57" s="121">
        <f>'SO3 - Sedimenty'!J34</f>
        <v>0</v>
      </c>
      <c r="AX57" s="121">
        <f>'SO3 - Sedimenty'!J35</f>
        <v>0</v>
      </c>
      <c r="AY57" s="121">
        <f>'SO3 - Sedimenty'!J36</f>
        <v>0</v>
      </c>
      <c r="AZ57" s="121">
        <f>'SO3 - Sedimenty'!F33</f>
        <v>0</v>
      </c>
      <c r="BA57" s="121">
        <f>'SO3 - Sedimenty'!F34</f>
        <v>0</v>
      </c>
      <c r="BB57" s="121">
        <f>'SO3 - Sedimenty'!F35</f>
        <v>0</v>
      </c>
      <c r="BC57" s="121">
        <f>'SO3 - Sedimenty'!F36</f>
        <v>0</v>
      </c>
      <c r="BD57" s="123">
        <f>'SO3 - Sedimenty'!F37</f>
        <v>0</v>
      </c>
      <c r="BE57" s="7"/>
      <c r="BT57" s="124" t="s">
        <v>80</v>
      </c>
      <c r="BV57" s="124" t="s">
        <v>74</v>
      </c>
      <c r="BW57" s="124" t="s">
        <v>89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'SO5 - Sjezd do nádrže'!J30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'SO5 - Sjezd do nádrže'!P85</f>
        <v>0</v>
      </c>
      <c r="AV58" s="121">
        <f>'SO5 - Sjezd do nádrže'!J33</f>
        <v>0</v>
      </c>
      <c r="AW58" s="121">
        <f>'SO5 - Sjezd do nádrže'!J34</f>
        <v>0</v>
      </c>
      <c r="AX58" s="121">
        <f>'SO5 - Sjezd do nádrže'!J35</f>
        <v>0</v>
      </c>
      <c r="AY58" s="121">
        <f>'SO5 - Sjezd do nádrže'!J36</f>
        <v>0</v>
      </c>
      <c r="AZ58" s="121">
        <f>'SO5 - Sjezd do nádrže'!F33</f>
        <v>0</v>
      </c>
      <c r="BA58" s="121">
        <f>'SO5 - Sjezd do nádrže'!F34</f>
        <v>0</v>
      </c>
      <c r="BB58" s="121">
        <f>'SO5 - Sjezd do nádrže'!F35</f>
        <v>0</v>
      </c>
      <c r="BC58" s="121">
        <f>'SO5 - Sjezd do nádrže'!F36</f>
        <v>0</v>
      </c>
      <c r="BD58" s="123">
        <f>'SO5 - Sjezd do nádrže'!F37</f>
        <v>0</v>
      </c>
      <c r="BE58" s="7"/>
      <c r="BT58" s="124" t="s">
        <v>80</v>
      </c>
      <c r="BV58" s="124" t="s">
        <v>74</v>
      </c>
      <c r="BW58" s="124" t="s">
        <v>92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'SO6 - Opěrné zdi'!J30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85</v>
      </c>
      <c r="AR59" s="119"/>
      <c r="AS59" s="120">
        <v>0</v>
      </c>
      <c r="AT59" s="121">
        <f>ROUND(SUM(AV59:AW59),2)</f>
        <v>0</v>
      </c>
      <c r="AU59" s="122">
        <f>'SO6 - Opěrné zdi'!P90</f>
        <v>0</v>
      </c>
      <c r="AV59" s="121">
        <f>'SO6 - Opěrné zdi'!J33</f>
        <v>0</v>
      </c>
      <c r="AW59" s="121">
        <f>'SO6 - Opěrné zdi'!J34</f>
        <v>0</v>
      </c>
      <c r="AX59" s="121">
        <f>'SO6 - Opěrné zdi'!J35</f>
        <v>0</v>
      </c>
      <c r="AY59" s="121">
        <f>'SO6 - Opěrné zdi'!J36</f>
        <v>0</v>
      </c>
      <c r="AZ59" s="121">
        <f>'SO6 - Opěrné zdi'!F33</f>
        <v>0</v>
      </c>
      <c r="BA59" s="121">
        <f>'SO6 - Opěrné zdi'!F34</f>
        <v>0</v>
      </c>
      <c r="BB59" s="121">
        <f>'SO6 - Opěrné zdi'!F35</f>
        <v>0</v>
      </c>
      <c r="BC59" s="121">
        <f>'SO6 - Opěrné zdi'!F36</f>
        <v>0</v>
      </c>
      <c r="BD59" s="123">
        <f>'SO6 - Opěrné zdi'!F37</f>
        <v>0</v>
      </c>
      <c r="BE59" s="7"/>
      <c r="BT59" s="124" t="s">
        <v>80</v>
      </c>
      <c r="BV59" s="124" t="s">
        <v>74</v>
      </c>
      <c r="BW59" s="124" t="s">
        <v>95</v>
      </c>
      <c r="BX59" s="124" t="s">
        <v>5</v>
      </c>
      <c r="CL59" s="124" t="s">
        <v>19</v>
      </c>
      <c r="CM59" s="124" t="s">
        <v>82</v>
      </c>
    </row>
    <row r="60" s="7" customFormat="1" ht="16.5" customHeight="1">
      <c r="A60" s="112" t="s">
        <v>76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'SO7 - Drenáž'!J30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0">
        <v>0</v>
      </c>
      <c r="AT60" s="121">
        <f>ROUND(SUM(AV60:AW60),2)</f>
        <v>0</v>
      </c>
      <c r="AU60" s="122">
        <f>'SO7 - Drenáž'!P85</f>
        <v>0</v>
      </c>
      <c r="AV60" s="121">
        <f>'SO7 - Drenáž'!J33</f>
        <v>0</v>
      </c>
      <c r="AW60" s="121">
        <f>'SO7 - Drenáž'!J34</f>
        <v>0</v>
      </c>
      <c r="AX60" s="121">
        <f>'SO7 - Drenáž'!J35</f>
        <v>0</v>
      </c>
      <c r="AY60" s="121">
        <f>'SO7 - Drenáž'!J36</f>
        <v>0</v>
      </c>
      <c r="AZ60" s="121">
        <f>'SO7 - Drenáž'!F33</f>
        <v>0</v>
      </c>
      <c r="BA60" s="121">
        <f>'SO7 - Drenáž'!F34</f>
        <v>0</v>
      </c>
      <c r="BB60" s="121">
        <f>'SO7 - Drenáž'!F35</f>
        <v>0</v>
      </c>
      <c r="BC60" s="121">
        <f>'SO7 - Drenáž'!F36</f>
        <v>0</v>
      </c>
      <c r="BD60" s="123">
        <f>'SO7 - Drenáž'!F37</f>
        <v>0</v>
      </c>
      <c r="BE60" s="7"/>
      <c r="BT60" s="124" t="s">
        <v>80</v>
      </c>
      <c r="BV60" s="124" t="s">
        <v>74</v>
      </c>
      <c r="BW60" s="124" t="s">
        <v>98</v>
      </c>
      <c r="BX60" s="124" t="s">
        <v>5</v>
      </c>
      <c r="CL60" s="124" t="s">
        <v>19</v>
      </c>
      <c r="CM60" s="124" t="s">
        <v>82</v>
      </c>
    </row>
    <row r="61" s="7" customFormat="1" ht="16.5" customHeight="1">
      <c r="A61" s="112" t="s">
        <v>76</v>
      </c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'SO8 - Odstranění pařezů'!J30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85</v>
      </c>
      <c r="AR61" s="119"/>
      <c r="AS61" s="120">
        <v>0</v>
      </c>
      <c r="AT61" s="121">
        <f>ROUND(SUM(AV61:AW61),2)</f>
        <v>0</v>
      </c>
      <c r="AU61" s="122">
        <f>'SO8 - Odstranění pařezů'!P82</f>
        <v>0</v>
      </c>
      <c r="AV61" s="121">
        <f>'SO8 - Odstranění pařezů'!J33</f>
        <v>0</v>
      </c>
      <c r="AW61" s="121">
        <f>'SO8 - Odstranění pařezů'!J34</f>
        <v>0</v>
      </c>
      <c r="AX61" s="121">
        <f>'SO8 - Odstranění pařezů'!J35</f>
        <v>0</v>
      </c>
      <c r="AY61" s="121">
        <f>'SO8 - Odstranění pařezů'!J36</f>
        <v>0</v>
      </c>
      <c r="AZ61" s="121">
        <f>'SO8 - Odstranění pařezů'!F33</f>
        <v>0</v>
      </c>
      <c r="BA61" s="121">
        <f>'SO8 - Odstranění pařezů'!F34</f>
        <v>0</v>
      </c>
      <c r="BB61" s="121">
        <f>'SO8 - Odstranění pařezů'!F35</f>
        <v>0</v>
      </c>
      <c r="BC61" s="121">
        <f>'SO8 - Odstranění pařezů'!F36</f>
        <v>0</v>
      </c>
      <c r="BD61" s="123">
        <f>'SO8 - Odstranění pařezů'!F37</f>
        <v>0</v>
      </c>
      <c r="BE61" s="7"/>
      <c r="BT61" s="124" t="s">
        <v>80</v>
      </c>
      <c r="BV61" s="124" t="s">
        <v>74</v>
      </c>
      <c r="BW61" s="124" t="s">
        <v>101</v>
      </c>
      <c r="BX61" s="124" t="s">
        <v>5</v>
      </c>
      <c r="CL61" s="124" t="s">
        <v>19</v>
      </c>
      <c r="CM61" s="124" t="s">
        <v>82</v>
      </c>
    </row>
    <row r="62" s="7" customFormat="1" ht="16.5" customHeight="1">
      <c r="A62" s="112" t="s">
        <v>76</v>
      </c>
      <c r="B62" s="113"/>
      <c r="C62" s="114"/>
      <c r="D62" s="115" t="s">
        <v>102</v>
      </c>
      <c r="E62" s="115"/>
      <c r="F62" s="115"/>
      <c r="G62" s="115"/>
      <c r="H62" s="115"/>
      <c r="I62" s="116"/>
      <c r="J62" s="115" t="s">
        <v>103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'VON - Vedlejší a ostatní ...'!J30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102</v>
      </c>
      <c r="AR62" s="119"/>
      <c r="AS62" s="125">
        <v>0</v>
      </c>
      <c r="AT62" s="126">
        <f>ROUND(SUM(AV62:AW62),2)</f>
        <v>0</v>
      </c>
      <c r="AU62" s="127">
        <f>'VON - Vedlejší a ostatní ...'!P85</f>
        <v>0</v>
      </c>
      <c r="AV62" s="126">
        <f>'VON - Vedlejší a ostatní ...'!J33</f>
        <v>0</v>
      </c>
      <c r="AW62" s="126">
        <f>'VON - Vedlejší a ostatní ...'!J34</f>
        <v>0</v>
      </c>
      <c r="AX62" s="126">
        <f>'VON - Vedlejší a ostatní ...'!J35</f>
        <v>0</v>
      </c>
      <c r="AY62" s="126">
        <f>'VON - Vedlejší a ostatní ...'!J36</f>
        <v>0</v>
      </c>
      <c r="AZ62" s="126">
        <f>'VON - Vedlejší a ostatní ...'!F33</f>
        <v>0</v>
      </c>
      <c r="BA62" s="126">
        <f>'VON - Vedlejší a ostatní ...'!F34</f>
        <v>0</v>
      </c>
      <c r="BB62" s="126">
        <f>'VON - Vedlejší a ostatní ...'!F35</f>
        <v>0</v>
      </c>
      <c r="BC62" s="126">
        <f>'VON - Vedlejší a ostatní ...'!F36</f>
        <v>0</v>
      </c>
      <c r="BD62" s="128">
        <f>'VON - Vedlejší a ostatní ...'!F37</f>
        <v>0</v>
      </c>
      <c r="BE62" s="7"/>
      <c r="BT62" s="124" t="s">
        <v>80</v>
      </c>
      <c r="BV62" s="124" t="s">
        <v>74</v>
      </c>
      <c r="BW62" s="124" t="s">
        <v>104</v>
      </c>
      <c r="BX62" s="124" t="s">
        <v>5</v>
      </c>
      <c r="CL62" s="124" t="s">
        <v>19</v>
      </c>
      <c r="CM62" s="124" t="s">
        <v>82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aZOcorOZjGa677qfjoJyzFI13Tyjn99EeOmJPu6CkOqnu6oVyG4xi6nJtK8VZIhPlWKnKp15bOSZTPx5r6snyw==" hashValue="FjhbMAt1v3YsFDXj1TB2MXH7jaP9OjV5QRStSQKEZjmmf8NmHfAQ/nC+ZhQs7MCMcj6SFlntYRuV0Uyd8CIaYQ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1 - Odpadní potrubí'!C2" display="/"/>
    <hyperlink ref="A56" location="'SO2 - Vypouštěcí zařízení...'!C2" display="/"/>
    <hyperlink ref="A57" location="'SO3 - Sedimenty'!C2" display="/"/>
    <hyperlink ref="A58" location="'SO5 - Sjezd do nádrže'!C2" display="/"/>
    <hyperlink ref="A59" location="'SO6 - Opěrné zdi'!C2" display="/"/>
    <hyperlink ref="A60" location="'SO7 - Drenáž'!C2" display="/"/>
    <hyperlink ref="A61" location="'SO8 - Odstranění pařezů'!C2" display="/"/>
    <hyperlink ref="A62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951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952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953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954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955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956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957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958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959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960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961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85</v>
      </c>
      <c r="F18" s="288" t="s">
        <v>962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79</v>
      </c>
      <c r="F19" s="288" t="s">
        <v>963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964</v>
      </c>
      <c r="F20" s="288" t="s">
        <v>965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102</v>
      </c>
      <c r="F21" s="288" t="s">
        <v>103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966</v>
      </c>
      <c r="F22" s="288" t="s">
        <v>967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968</v>
      </c>
      <c r="F23" s="288" t="s">
        <v>969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970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971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972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973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974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975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976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977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978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118</v>
      </c>
      <c r="F36" s="288"/>
      <c r="G36" s="288" t="s">
        <v>979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980</v>
      </c>
      <c r="F37" s="288"/>
      <c r="G37" s="288" t="s">
        <v>981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53</v>
      </c>
      <c r="F38" s="288"/>
      <c r="G38" s="288" t="s">
        <v>982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54</v>
      </c>
      <c r="F39" s="288"/>
      <c r="G39" s="288" t="s">
        <v>983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119</v>
      </c>
      <c r="F40" s="288"/>
      <c r="G40" s="288" t="s">
        <v>984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120</v>
      </c>
      <c r="F41" s="288"/>
      <c r="G41" s="288" t="s">
        <v>985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986</v>
      </c>
      <c r="F42" s="288"/>
      <c r="G42" s="288" t="s">
        <v>987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988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989</v>
      </c>
      <c r="F44" s="288"/>
      <c r="G44" s="288" t="s">
        <v>990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122</v>
      </c>
      <c r="F45" s="288"/>
      <c r="G45" s="288" t="s">
        <v>991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992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993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994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995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996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997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998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999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1000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1001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1002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1003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1004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1005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1006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1007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1008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1009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1010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1011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1012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1013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1014</v>
      </c>
      <c r="D76" s="306"/>
      <c r="E76" s="306"/>
      <c r="F76" s="306" t="s">
        <v>1015</v>
      </c>
      <c r="G76" s="307"/>
      <c r="H76" s="306" t="s">
        <v>54</v>
      </c>
      <c r="I76" s="306" t="s">
        <v>57</v>
      </c>
      <c r="J76" s="306" t="s">
        <v>1016</v>
      </c>
      <c r="K76" s="305"/>
    </row>
    <row r="77" s="1" customFormat="1" ht="17.25" customHeight="1">
      <c r="B77" s="303"/>
      <c r="C77" s="308" t="s">
        <v>1017</v>
      </c>
      <c r="D77" s="308"/>
      <c r="E77" s="308"/>
      <c r="F77" s="309" t="s">
        <v>1018</v>
      </c>
      <c r="G77" s="310"/>
      <c r="H77" s="308"/>
      <c r="I77" s="308"/>
      <c r="J77" s="308" t="s">
        <v>1019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53</v>
      </c>
      <c r="D79" s="313"/>
      <c r="E79" s="313"/>
      <c r="F79" s="314" t="s">
        <v>1020</v>
      </c>
      <c r="G79" s="315"/>
      <c r="H79" s="291" t="s">
        <v>1021</v>
      </c>
      <c r="I79" s="291" t="s">
        <v>1022</v>
      </c>
      <c r="J79" s="291">
        <v>20</v>
      </c>
      <c r="K79" s="305"/>
    </row>
    <row r="80" s="1" customFormat="1" ht="15" customHeight="1">
      <c r="B80" s="303"/>
      <c r="C80" s="291" t="s">
        <v>1023</v>
      </c>
      <c r="D80" s="291"/>
      <c r="E80" s="291"/>
      <c r="F80" s="314" t="s">
        <v>1020</v>
      </c>
      <c r="G80" s="315"/>
      <c r="H80" s="291" t="s">
        <v>1024</v>
      </c>
      <c r="I80" s="291" t="s">
        <v>1022</v>
      </c>
      <c r="J80" s="291">
        <v>120</v>
      </c>
      <c r="K80" s="305"/>
    </row>
    <row r="81" s="1" customFormat="1" ht="15" customHeight="1">
      <c r="B81" s="316"/>
      <c r="C81" s="291" t="s">
        <v>1025</v>
      </c>
      <c r="D81" s="291"/>
      <c r="E81" s="291"/>
      <c r="F81" s="314" t="s">
        <v>1026</v>
      </c>
      <c r="G81" s="315"/>
      <c r="H81" s="291" t="s">
        <v>1027</v>
      </c>
      <c r="I81" s="291" t="s">
        <v>1022</v>
      </c>
      <c r="J81" s="291">
        <v>50</v>
      </c>
      <c r="K81" s="305"/>
    </row>
    <row r="82" s="1" customFormat="1" ht="15" customHeight="1">
      <c r="B82" s="316"/>
      <c r="C82" s="291" t="s">
        <v>1028</v>
      </c>
      <c r="D82" s="291"/>
      <c r="E82" s="291"/>
      <c r="F82" s="314" t="s">
        <v>1020</v>
      </c>
      <c r="G82" s="315"/>
      <c r="H82" s="291" t="s">
        <v>1029</v>
      </c>
      <c r="I82" s="291" t="s">
        <v>1030</v>
      </c>
      <c r="J82" s="291"/>
      <c r="K82" s="305"/>
    </row>
    <row r="83" s="1" customFormat="1" ht="15" customHeight="1">
      <c r="B83" s="316"/>
      <c r="C83" s="317" t="s">
        <v>1031</v>
      </c>
      <c r="D83" s="317"/>
      <c r="E83" s="317"/>
      <c r="F83" s="318" t="s">
        <v>1026</v>
      </c>
      <c r="G83" s="317"/>
      <c r="H83" s="317" t="s">
        <v>1032</v>
      </c>
      <c r="I83" s="317" t="s">
        <v>1022</v>
      </c>
      <c r="J83" s="317">
        <v>15</v>
      </c>
      <c r="K83" s="305"/>
    </row>
    <row r="84" s="1" customFormat="1" ht="15" customHeight="1">
      <c r="B84" s="316"/>
      <c r="C84" s="317" t="s">
        <v>1033</v>
      </c>
      <c r="D84" s="317"/>
      <c r="E84" s="317"/>
      <c r="F84" s="318" t="s">
        <v>1026</v>
      </c>
      <c r="G84" s="317"/>
      <c r="H84" s="317" t="s">
        <v>1034</v>
      </c>
      <c r="I84" s="317" t="s">
        <v>1022</v>
      </c>
      <c r="J84" s="317">
        <v>15</v>
      </c>
      <c r="K84" s="305"/>
    </row>
    <row r="85" s="1" customFormat="1" ht="15" customHeight="1">
      <c r="B85" s="316"/>
      <c r="C85" s="317" t="s">
        <v>1035</v>
      </c>
      <c r="D85" s="317"/>
      <c r="E85" s="317"/>
      <c r="F85" s="318" t="s">
        <v>1026</v>
      </c>
      <c r="G85" s="317"/>
      <c r="H85" s="317" t="s">
        <v>1036</v>
      </c>
      <c r="I85" s="317" t="s">
        <v>1022</v>
      </c>
      <c r="J85" s="317">
        <v>20</v>
      </c>
      <c r="K85" s="305"/>
    </row>
    <row r="86" s="1" customFormat="1" ht="15" customHeight="1">
      <c r="B86" s="316"/>
      <c r="C86" s="317" t="s">
        <v>1037</v>
      </c>
      <c r="D86" s="317"/>
      <c r="E86" s="317"/>
      <c r="F86" s="318" t="s">
        <v>1026</v>
      </c>
      <c r="G86" s="317"/>
      <c r="H86" s="317" t="s">
        <v>1038</v>
      </c>
      <c r="I86" s="317" t="s">
        <v>1022</v>
      </c>
      <c r="J86" s="317">
        <v>20</v>
      </c>
      <c r="K86" s="305"/>
    </row>
    <row r="87" s="1" customFormat="1" ht="15" customHeight="1">
      <c r="B87" s="316"/>
      <c r="C87" s="291" t="s">
        <v>1039</v>
      </c>
      <c r="D87" s="291"/>
      <c r="E87" s="291"/>
      <c r="F87" s="314" t="s">
        <v>1026</v>
      </c>
      <c r="G87" s="315"/>
      <c r="H87" s="291" t="s">
        <v>1040</v>
      </c>
      <c r="I87" s="291" t="s">
        <v>1022</v>
      </c>
      <c r="J87" s="291">
        <v>50</v>
      </c>
      <c r="K87" s="305"/>
    </row>
    <row r="88" s="1" customFormat="1" ht="15" customHeight="1">
      <c r="B88" s="316"/>
      <c r="C88" s="291" t="s">
        <v>1041</v>
      </c>
      <c r="D88" s="291"/>
      <c r="E88" s="291"/>
      <c r="F88" s="314" t="s">
        <v>1026</v>
      </c>
      <c r="G88" s="315"/>
      <c r="H88" s="291" t="s">
        <v>1042</v>
      </c>
      <c r="I88" s="291" t="s">
        <v>1022</v>
      </c>
      <c r="J88" s="291">
        <v>20</v>
      </c>
      <c r="K88" s="305"/>
    </row>
    <row r="89" s="1" customFormat="1" ht="15" customHeight="1">
      <c r="B89" s="316"/>
      <c r="C89" s="291" t="s">
        <v>1043</v>
      </c>
      <c r="D89" s="291"/>
      <c r="E89" s="291"/>
      <c r="F89" s="314" t="s">
        <v>1026</v>
      </c>
      <c r="G89" s="315"/>
      <c r="H89" s="291" t="s">
        <v>1044</v>
      </c>
      <c r="I89" s="291" t="s">
        <v>1022</v>
      </c>
      <c r="J89" s="291">
        <v>20</v>
      </c>
      <c r="K89" s="305"/>
    </row>
    <row r="90" s="1" customFormat="1" ht="15" customHeight="1">
      <c r="B90" s="316"/>
      <c r="C90" s="291" t="s">
        <v>1045</v>
      </c>
      <c r="D90" s="291"/>
      <c r="E90" s="291"/>
      <c r="F90" s="314" t="s">
        <v>1026</v>
      </c>
      <c r="G90" s="315"/>
      <c r="H90" s="291" t="s">
        <v>1046</v>
      </c>
      <c r="I90" s="291" t="s">
        <v>1022</v>
      </c>
      <c r="J90" s="291">
        <v>50</v>
      </c>
      <c r="K90" s="305"/>
    </row>
    <row r="91" s="1" customFormat="1" ht="15" customHeight="1">
      <c r="B91" s="316"/>
      <c r="C91" s="291" t="s">
        <v>1047</v>
      </c>
      <c r="D91" s="291"/>
      <c r="E91" s="291"/>
      <c r="F91" s="314" t="s">
        <v>1026</v>
      </c>
      <c r="G91" s="315"/>
      <c r="H91" s="291" t="s">
        <v>1047</v>
      </c>
      <c r="I91" s="291" t="s">
        <v>1022</v>
      </c>
      <c r="J91" s="291">
        <v>50</v>
      </c>
      <c r="K91" s="305"/>
    </row>
    <row r="92" s="1" customFormat="1" ht="15" customHeight="1">
      <c r="B92" s="316"/>
      <c r="C92" s="291" t="s">
        <v>1048</v>
      </c>
      <c r="D92" s="291"/>
      <c r="E92" s="291"/>
      <c r="F92" s="314" t="s">
        <v>1026</v>
      </c>
      <c r="G92" s="315"/>
      <c r="H92" s="291" t="s">
        <v>1049</v>
      </c>
      <c r="I92" s="291" t="s">
        <v>1022</v>
      </c>
      <c r="J92" s="291">
        <v>255</v>
      </c>
      <c r="K92" s="305"/>
    </row>
    <row r="93" s="1" customFormat="1" ht="15" customHeight="1">
      <c r="B93" s="316"/>
      <c r="C93" s="291" t="s">
        <v>1050</v>
      </c>
      <c r="D93" s="291"/>
      <c r="E93" s="291"/>
      <c r="F93" s="314" t="s">
        <v>1020</v>
      </c>
      <c r="G93" s="315"/>
      <c r="H93" s="291" t="s">
        <v>1051</v>
      </c>
      <c r="I93" s="291" t="s">
        <v>1052</v>
      </c>
      <c r="J93" s="291"/>
      <c r="K93" s="305"/>
    </row>
    <row r="94" s="1" customFormat="1" ht="15" customHeight="1">
      <c r="B94" s="316"/>
      <c r="C94" s="291" t="s">
        <v>1053</v>
      </c>
      <c r="D94" s="291"/>
      <c r="E94" s="291"/>
      <c r="F94" s="314" t="s">
        <v>1020</v>
      </c>
      <c r="G94" s="315"/>
      <c r="H94" s="291" t="s">
        <v>1054</v>
      </c>
      <c r="I94" s="291" t="s">
        <v>1055</v>
      </c>
      <c r="J94" s="291"/>
      <c r="K94" s="305"/>
    </row>
    <row r="95" s="1" customFormat="1" ht="15" customHeight="1">
      <c r="B95" s="316"/>
      <c r="C95" s="291" t="s">
        <v>1056</v>
      </c>
      <c r="D95" s="291"/>
      <c r="E95" s="291"/>
      <c r="F95" s="314" t="s">
        <v>1020</v>
      </c>
      <c r="G95" s="315"/>
      <c r="H95" s="291" t="s">
        <v>1056</v>
      </c>
      <c r="I95" s="291" t="s">
        <v>1055</v>
      </c>
      <c r="J95" s="291"/>
      <c r="K95" s="305"/>
    </row>
    <row r="96" s="1" customFormat="1" ht="15" customHeight="1">
      <c r="B96" s="316"/>
      <c r="C96" s="291" t="s">
        <v>38</v>
      </c>
      <c r="D96" s="291"/>
      <c r="E96" s="291"/>
      <c r="F96" s="314" t="s">
        <v>1020</v>
      </c>
      <c r="G96" s="315"/>
      <c r="H96" s="291" t="s">
        <v>1057</v>
      </c>
      <c r="I96" s="291" t="s">
        <v>1055</v>
      </c>
      <c r="J96" s="291"/>
      <c r="K96" s="305"/>
    </row>
    <row r="97" s="1" customFormat="1" ht="15" customHeight="1">
      <c r="B97" s="316"/>
      <c r="C97" s="291" t="s">
        <v>48</v>
      </c>
      <c r="D97" s="291"/>
      <c r="E97" s="291"/>
      <c r="F97" s="314" t="s">
        <v>1020</v>
      </c>
      <c r="G97" s="315"/>
      <c r="H97" s="291" t="s">
        <v>1058</v>
      </c>
      <c r="I97" s="291" t="s">
        <v>1055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1059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1014</v>
      </c>
      <c r="D103" s="306"/>
      <c r="E103" s="306"/>
      <c r="F103" s="306" t="s">
        <v>1015</v>
      </c>
      <c r="G103" s="307"/>
      <c r="H103" s="306" t="s">
        <v>54</v>
      </c>
      <c r="I103" s="306" t="s">
        <v>57</v>
      </c>
      <c r="J103" s="306" t="s">
        <v>1016</v>
      </c>
      <c r="K103" s="305"/>
    </row>
    <row r="104" s="1" customFormat="1" ht="17.25" customHeight="1">
      <c r="B104" s="303"/>
      <c r="C104" s="308" t="s">
        <v>1017</v>
      </c>
      <c r="D104" s="308"/>
      <c r="E104" s="308"/>
      <c r="F104" s="309" t="s">
        <v>1018</v>
      </c>
      <c r="G104" s="310"/>
      <c r="H104" s="308"/>
      <c r="I104" s="308"/>
      <c r="J104" s="308" t="s">
        <v>1019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53</v>
      </c>
      <c r="D106" s="313"/>
      <c r="E106" s="313"/>
      <c r="F106" s="314" t="s">
        <v>1020</v>
      </c>
      <c r="G106" s="291"/>
      <c r="H106" s="291" t="s">
        <v>1060</v>
      </c>
      <c r="I106" s="291" t="s">
        <v>1022</v>
      </c>
      <c r="J106" s="291">
        <v>20</v>
      </c>
      <c r="K106" s="305"/>
    </row>
    <row r="107" s="1" customFormat="1" ht="15" customHeight="1">
      <c r="B107" s="303"/>
      <c r="C107" s="291" t="s">
        <v>1023</v>
      </c>
      <c r="D107" s="291"/>
      <c r="E107" s="291"/>
      <c r="F107" s="314" t="s">
        <v>1020</v>
      </c>
      <c r="G107" s="291"/>
      <c r="H107" s="291" t="s">
        <v>1060</v>
      </c>
      <c r="I107" s="291" t="s">
        <v>1022</v>
      </c>
      <c r="J107" s="291">
        <v>120</v>
      </c>
      <c r="K107" s="305"/>
    </row>
    <row r="108" s="1" customFormat="1" ht="15" customHeight="1">
      <c r="B108" s="316"/>
      <c r="C108" s="291" t="s">
        <v>1025</v>
      </c>
      <c r="D108" s="291"/>
      <c r="E108" s="291"/>
      <c r="F108" s="314" t="s">
        <v>1026</v>
      </c>
      <c r="G108" s="291"/>
      <c r="H108" s="291" t="s">
        <v>1060</v>
      </c>
      <c r="I108" s="291" t="s">
        <v>1022</v>
      </c>
      <c r="J108" s="291">
        <v>50</v>
      </c>
      <c r="K108" s="305"/>
    </row>
    <row r="109" s="1" customFormat="1" ht="15" customHeight="1">
      <c r="B109" s="316"/>
      <c r="C109" s="291" t="s">
        <v>1028</v>
      </c>
      <c r="D109" s="291"/>
      <c r="E109" s="291"/>
      <c r="F109" s="314" t="s">
        <v>1020</v>
      </c>
      <c r="G109" s="291"/>
      <c r="H109" s="291" t="s">
        <v>1060</v>
      </c>
      <c r="I109" s="291" t="s">
        <v>1030</v>
      </c>
      <c r="J109" s="291"/>
      <c r="K109" s="305"/>
    </row>
    <row r="110" s="1" customFormat="1" ht="15" customHeight="1">
      <c r="B110" s="316"/>
      <c r="C110" s="291" t="s">
        <v>1039</v>
      </c>
      <c r="D110" s="291"/>
      <c r="E110" s="291"/>
      <c r="F110" s="314" t="s">
        <v>1026</v>
      </c>
      <c r="G110" s="291"/>
      <c r="H110" s="291" t="s">
        <v>1060</v>
      </c>
      <c r="I110" s="291" t="s">
        <v>1022</v>
      </c>
      <c r="J110" s="291">
        <v>50</v>
      </c>
      <c r="K110" s="305"/>
    </row>
    <row r="111" s="1" customFormat="1" ht="15" customHeight="1">
      <c r="B111" s="316"/>
      <c r="C111" s="291" t="s">
        <v>1047</v>
      </c>
      <c r="D111" s="291"/>
      <c r="E111" s="291"/>
      <c r="F111" s="314" t="s">
        <v>1026</v>
      </c>
      <c r="G111" s="291"/>
      <c r="H111" s="291" t="s">
        <v>1060</v>
      </c>
      <c r="I111" s="291" t="s">
        <v>1022</v>
      </c>
      <c r="J111" s="291">
        <v>50</v>
      </c>
      <c r="K111" s="305"/>
    </row>
    <row r="112" s="1" customFormat="1" ht="15" customHeight="1">
      <c r="B112" s="316"/>
      <c r="C112" s="291" t="s">
        <v>1045</v>
      </c>
      <c r="D112" s="291"/>
      <c r="E112" s="291"/>
      <c r="F112" s="314" t="s">
        <v>1026</v>
      </c>
      <c r="G112" s="291"/>
      <c r="H112" s="291" t="s">
        <v>1060</v>
      </c>
      <c r="I112" s="291" t="s">
        <v>1022</v>
      </c>
      <c r="J112" s="291">
        <v>50</v>
      </c>
      <c r="K112" s="305"/>
    </row>
    <row r="113" s="1" customFormat="1" ht="15" customHeight="1">
      <c r="B113" s="316"/>
      <c r="C113" s="291" t="s">
        <v>53</v>
      </c>
      <c r="D113" s="291"/>
      <c r="E113" s="291"/>
      <c r="F113" s="314" t="s">
        <v>1020</v>
      </c>
      <c r="G113" s="291"/>
      <c r="H113" s="291" t="s">
        <v>1061</v>
      </c>
      <c r="I113" s="291" t="s">
        <v>1022</v>
      </c>
      <c r="J113" s="291">
        <v>20</v>
      </c>
      <c r="K113" s="305"/>
    </row>
    <row r="114" s="1" customFormat="1" ht="15" customHeight="1">
      <c r="B114" s="316"/>
      <c r="C114" s="291" t="s">
        <v>1062</v>
      </c>
      <c r="D114" s="291"/>
      <c r="E114" s="291"/>
      <c r="F114" s="314" t="s">
        <v>1020</v>
      </c>
      <c r="G114" s="291"/>
      <c r="H114" s="291" t="s">
        <v>1063</v>
      </c>
      <c r="I114" s="291" t="s">
        <v>1022</v>
      </c>
      <c r="J114" s="291">
        <v>120</v>
      </c>
      <c r="K114" s="305"/>
    </row>
    <row r="115" s="1" customFormat="1" ht="15" customHeight="1">
      <c r="B115" s="316"/>
      <c r="C115" s="291" t="s">
        <v>38</v>
      </c>
      <c r="D115" s="291"/>
      <c r="E115" s="291"/>
      <c r="F115" s="314" t="s">
        <v>1020</v>
      </c>
      <c r="G115" s="291"/>
      <c r="H115" s="291" t="s">
        <v>1064</v>
      </c>
      <c r="I115" s="291" t="s">
        <v>1055</v>
      </c>
      <c r="J115" s="291"/>
      <c r="K115" s="305"/>
    </row>
    <row r="116" s="1" customFormat="1" ht="15" customHeight="1">
      <c r="B116" s="316"/>
      <c r="C116" s="291" t="s">
        <v>48</v>
      </c>
      <c r="D116" s="291"/>
      <c r="E116" s="291"/>
      <c r="F116" s="314" t="s">
        <v>1020</v>
      </c>
      <c r="G116" s="291"/>
      <c r="H116" s="291" t="s">
        <v>1065</v>
      </c>
      <c r="I116" s="291" t="s">
        <v>1055</v>
      </c>
      <c r="J116" s="291"/>
      <c r="K116" s="305"/>
    </row>
    <row r="117" s="1" customFormat="1" ht="15" customHeight="1">
      <c r="B117" s="316"/>
      <c r="C117" s="291" t="s">
        <v>57</v>
      </c>
      <c r="D117" s="291"/>
      <c r="E117" s="291"/>
      <c r="F117" s="314" t="s">
        <v>1020</v>
      </c>
      <c r="G117" s="291"/>
      <c r="H117" s="291" t="s">
        <v>1066</v>
      </c>
      <c r="I117" s="291" t="s">
        <v>1067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1068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1014</v>
      </c>
      <c r="D123" s="306"/>
      <c r="E123" s="306"/>
      <c r="F123" s="306" t="s">
        <v>1015</v>
      </c>
      <c r="G123" s="307"/>
      <c r="H123" s="306" t="s">
        <v>54</v>
      </c>
      <c r="I123" s="306" t="s">
        <v>57</v>
      </c>
      <c r="J123" s="306" t="s">
        <v>1016</v>
      </c>
      <c r="K123" s="335"/>
    </row>
    <row r="124" s="1" customFormat="1" ht="17.25" customHeight="1">
      <c r="B124" s="334"/>
      <c r="C124" s="308" t="s">
        <v>1017</v>
      </c>
      <c r="D124" s="308"/>
      <c r="E124" s="308"/>
      <c r="F124" s="309" t="s">
        <v>1018</v>
      </c>
      <c r="G124" s="310"/>
      <c r="H124" s="308"/>
      <c r="I124" s="308"/>
      <c r="J124" s="308" t="s">
        <v>1019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1023</v>
      </c>
      <c r="D126" s="313"/>
      <c r="E126" s="313"/>
      <c r="F126" s="314" t="s">
        <v>1020</v>
      </c>
      <c r="G126" s="291"/>
      <c r="H126" s="291" t="s">
        <v>1060</v>
      </c>
      <c r="I126" s="291" t="s">
        <v>1022</v>
      </c>
      <c r="J126" s="291">
        <v>120</v>
      </c>
      <c r="K126" s="339"/>
    </row>
    <row r="127" s="1" customFormat="1" ht="15" customHeight="1">
      <c r="B127" s="336"/>
      <c r="C127" s="291" t="s">
        <v>1069</v>
      </c>
      <c r="D127" s="291"/>
      <c r="E127" s="291"/>
      <c r="F127" s="314" t="s">
        <v>1020</v>
      </c>
      <c r="G127" s="291"/>
      <c r="H127" s="291" t="s">
        <v>1070</v>
      </c>
      <c r="I127" s="291" t="s">
        <v>1022</v>
      </c>
      <c r="J127" s="291" t="s">
        <v>1071</v>
      </c>
      <c r="K127" s="339"/>
    </row>
    <row r="128" s="1" customFormat="1" ht="15" customHeight="1">
      <c r="B128" s="336"/>
      <c r="C128" s="291" t="s">
        <v>968</v>
      </c>
      <c r="D128" s="291"/>
      <c r="E128" s="291"/>
      <c r="F128" s="314" t="s">
        <v>1020</v>
      </c>
      <c r="G128" s="291"/>
      <c r="H128" s="291" t="s">
        <v>1072</v>
      </c>
      <c r="I128" s="291" t="s">
        <v>1022</v>
      </c>
      <c r="J128" s="291" t="s">
        <v>1071</v>
      </c>
      <c r="K128" s="339"/>
    </row>
    <row r="129" s="1" customFormat="1" ht="15" customHeight="1">
      <c r="B129" s="336"/>
      <c r="C129" s="291" t="s">
        <v>1031</v>
      </c>
      <c r="D129" s="291"/>
      <c r="E129" s="291"/>
      <c r="F129" s="314" t="s">
        <v>1026</v>
      </c>
      <c r="G129" s="291"/>
      <c r="H129" s="291" t="s">
        <v>1032</v>
      </c>
      <c r="I129" s="291" t="s">
        <v>1022</v>
      </c>
      <c r="J129" s="291">
        <v>15</v>
      </c>
      <c r="K129" s="339"/>
    </row>
    <row r="130" s="1" customFormat="1" ht="15" customHeight="1">
      <c r="B130" s="336"/>
      <c r="C130" s="317" t="s">
        <v>1033</v>
      </c>
      <c r="D130" s="317"/>
      <c r="E130" s="317"/>
      <c r="F130" s="318" t="s">
        <v>1026</v>
      </c>
      <c r="G130" s="317"/>
      <c r="H130" s="317" t="s">
        <v>1034</v>
      </c>
      <c r="I130" s="317" t="s">
        <v>1022</v>
      </c>
      <c r="J130" s="317">
        <v>15</v>
      </c>
      <c r="K130" s="339"/>
    </row>
    <row r="131" s="1" customFormat="1" ht="15" customHeight="1">
      <c r="B131" s="336"/>
      <c r="C131" s="317" t="s">
        <v>1035</v>
      </c>
      <c r="D131" s="317"/>
      <c r="E131" s="317"/>
      <c r="F131" s="318" t="s">
        <v>1026</v>
      </c>
      <c r="G131" s="317"/>
      <c r="H131" s="317" t="s">
        <v>1036</v>
      </c>
      <c r="I131" s="317" t="s">
        <v>1022</v>
      </c>
      <c r="J131" s="317">
        <v>20</v>
      </c>
      <c r="K131" s="339"/>
    </row>
    <row r="132" s="1" customFormat="1" ht="15" customHeight="1">
      <c r="B132" s="336"/>
      <c r="C132" s="317" t="s">
        <v>1037</v>
      </c>
      <c r="D132" s="317"/>
      <c r="E132" s="317"/>
      <c r="F132" s="318" t="s">
        <v>1026</v>
      </c>
      <c r="G132" s="317"/>
      <c r="H132" s="317" t="s">
        <v>1038</v>
      </c>
      <c r="I132" s="317" t="s">
        <v>1022</v>
      </c>
      <c r="J132" s="317">
        <v>20</v>
      </c>
      <c r="K132" s="339"/>
    </row>
    <row r="133" s="1" customFormat="1" ht="15" customHeight="1">
      <c r="B133" s="336"/>
      <c r="C133" s="291" t="s">
        <v>1025</v>
      </c>
      <c r="D133" s="291"/>
      <c r="E133" s="291"/>
      <c r="F133" s="314" t="s">
        <v>1026</v>
      </c>
      <c r="G133" s="291"/>
      <c r="H133" s="291" t="s">
        <v>1060</v>
      </c>
      <c r="I133" s="291" t="s">
        <v>1022</v>
      </c>
      <c r="J133" s="291">
        <v>50</v>
      </c>
      <c r="K133" s="339"/>
    </row>
    <row r="134" s="1" customFormat="1" ht="15" customHeight="1">
      <c r="B134" s="336"/>
      <c r="C134" s="291" t="s">
        <v>1039</v>
      </c>
      <c r="D134" s="291"/>
      <c r="E134" s="291"/>
      <c r="F134" s="314" t="s">
        <v>1026</v>
      </c>
      <c r="G134" s="291"/>
      <c r="H134" s="291" t="s">
        <v>1060</v>
      </c>
      <c r="I134" s="291" t="s">
        <v>1022</v>
      </c>
      <c r="J134" s="291">
        <v>50</v>
      </c>
      <c r="K134" s="339"/>
    </row>
    <row r="135" s="1" customFormat="1" ht="15" customHeight="1">
      <c r="B135" s="336"/>
      <c r="C135" s="291" t="s">
        <v>1045</v>
      </c>
      <c r="D135" s="291"/>
      <c r="E135" s="291"/>
      <c r="F135" s="314" t="s">
        <v>1026</v>
      </c>
      <c r="G135" s="291"/>
      <c r="H135" s="291" t="s">
        <v>1060</v>
      </c>
      <c r="I135" s="291" t="s">
        <v>1022</v>
      </c>
      <c r="J135" s="291">
        <v>50</v>
      </c>
      <c r="K135" s="339"/>
    </row>
    <row r="136" s="1" customFormat="1" ht="15" customHeight="1">
      <c r="B136" s="336"/>
      <c r="C136" s="291" t="s">
        <v>1047</v>
      </c>
      <c r="D136" s="291"/>
      <c r="E136" s="291"/>
      <c r="F136" s="314" t="s">
        <v>1026</v>
      </c>
      <c r="G136" s="291"/>
      <c r="H136" s="291" t="s">
        <v>1060</v>
      </c>
      <c r="I136" s="291" t="s">
        <v>1022</v>
      </c>
      <c r="J136" s="291">
        <v>50</v>
      </c>
      <c r="K136" s="339"/>
    </row>
    <row r="137" s="1" customFormat="1" ht="15" customHeight="1">
      <c r="B137" s="336"/>
      <c r="C137" s="291" t="s">
        <v>1048</v>
      </c>
      <c r="D137" s="291"/>
      <c r="E137" s="291"/>
      <c r="F137" s="314" t="s">
        <v>1026</v>
      </c>
      <c r="G137" s="291"/>
      <c r="H137" s="291" t="s">
        <v>1073</v>
      </c>
      <c r="I137" s="291" t="s">
        <v>1022</v>
      </c>
      <c r="J137" s="291">
        <v>255</v>
      </c>
      <c r="K137" s="339"/>
    </row>
    <row r="138" s="1" customFormat="1" ht="15" customHeight="1">
      <c r="B138" s="336"/>
      <c r="C138" s="291" t="s">
        <v>1050</v>
      </c>
      <c r="D138" s="291"/>
      <c r="E138" s="291"/>
      <c r="F138" s="314" t="s">
        <v>1020</v>
      </c>
      <c r="G138" s="291"/>
      <c r="H138" s="291" t="s">
        <v>1074</v>
      </c>
      <c r="I138" s="291" t="s">
        <v>1052</v>
      </c>
      <c r="J138" s="291"/>
      <c r="K138" s="339"/>
    </row>
    <row r="139" s="1" customFormat="1" ht="15" customHeight="1">
      <c r="B139" s="336"/>
      <c r="C139" s="291" t="s">
        <v>1053</v>
      </c>
      <c r="D139" s="291"/>
      <c r="E139" s="291"/>
      <c r="F139" s="314" t="s">
        <v>1020</v>
      </c>
      <c r="G139" s="291"/>
      <c r="H139" s="291" t="s">
        <v>1075</v>
      </c>
      <c r="I139" s="291" t="s">
        <v>1055</v>
      </c>
      <c r="J139" s="291"/>
      <c r="K139" s="339"/>
    </row>
    <row r="140" s="1" customFormat="1" ht="15" customHeight="1">
      <c r="B140" s="336"/>
      <c r="C140" s="291" t="s">
        <v>1056</v>
      </c>
      <c r="D140" s="291"/>
      <c r="E140" s="291"/>
      <c r="F140" s="314" t="s">
        <v>1020</v>
      </c>
      <c r="G140" s="291"/>
      <c r="H140" s="291" t="s">
        <v>1056</v>
      </c>
      <c r="I140" s="291" t="s">
        <v>1055</v>
      </c>
      <c r="J140" s="291"/>
      <c r="K140" s="339"/>
    </row>
    <row r="141" s="1" customFormat="1" ht="15" customHeight="1">
      <c r="B141" s="336"/>
      <c r="C141" s="291" t="s">
        <v>38</v>
      </c>
      <c r="D141" s="291"/>
      <c r="E141" s="291"/>
      <c r="F141" s="314" t="s">
        <v>1020</v>
      </c>
      <c r="G141" s="291"/>
      <c r="H141" s="291" t="s">
        <v>1076</v>
      </c>
      <c r="I141" s="291" t="s">
        <v>1055</v>
      </c>
      <c r="J141" s="291"/>
      <c r="K141" s="339"/>
    </row>
    <row r="142" s="1" customFormat="1" ht="15" customHeight="1">
      <c r="B142" s="336"/>
      <c r="C142" s="291" t="s">
        <v>1077</v>
      </c>
      <c r="D142" s="291"/>
      <c r="E142" s="291"/>
      <c r="F142" s="314" t="s">
        <v>1020</v>
      </c>
      <c r="G142" s="291"/>
      <c r="H142" s="291" t="s">
        <v>1078</v>
      </c>
      <c r="I142" s="291" t="s">
        <v>1055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1079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1014</v>
      </c>
      <c r="D148" s="306"/>
      <c r="E148" s="306"/>
      <c r="F148" s="306" t="s">
        <v>1015</v>
      </c>
      <c r="G148" s="307"/>
      <c r="H148" s="306" t="s">
        <v>54</v>
      </c>
      <c r="I148" s="306" t="s">
        <v>57</v>
      </c>
      <c r="J148" s="306" t="s">
        <v>1016</v>
      </c>
      <c r="K148" s="305"/>
    </row>
    <row r="149" s="1" customFormat="1" ht="17.25" customHeight="1">
      <c r="B149" s="303"/>
      <c r="C149" s="308" t="s">
        <v>1017</v>
      </c>
      <c r="D149" s="308"/>
      <c r="E149" s="308"/>
      <c r="F149" s="309" t="s">
        <v>1018</v>
      </c>
      <c r="G149" s="310"/>
      <c r="H149" s="308"/>
      <c r="I149" s="308"/>
      <c r="J149" s="308" t="s">
        <v>1019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1023</v>
      </c>
      <c r="D151" s="291"/>
      <c r="E151" s="291"/>
      <c r="F151" s="344" t="s">
        <v>1020</v>
      </c>
      <c r="G151" s="291"/>
      <c r="H151" s="343" t="s">
        <v>1060</v>
      </c>
      <c r="I151" s="343" t="s">
        <v>1022</v>
      </c>
      <c r="J151" s="343">
        <v>120</v>
      </c>
      <c r="K151" s="339"/>
    </row>
    <row r="152" s="1" customFormat="1" ht="15" customHeight="1">
      <c r="B152" s="316"/>
      <c r="C152" s="343" t="s">
        <v>1069</v>
      </c>
      <c r="D152" s="291"/>
      <c r="E152" s="291"/>
      <c r="F152" s="344" t="s">
        <v>1020</v>
      </c>
      <c r="G152" s="291"/>
      <c r="H152" s="343" t="s">
        <v>1080</v>
      </c>
      <c r="I152" s="343" t="s">
        <v>1022</v>
      </c>
      <c r="J152" s="343" t="s">
        <v>1071</v>
      </c>
      <c r="K152" s="339"/>
    </row>
    <row r="153" s="1" customFormat="1" ht="15" customHeight="1">
      <c r="B153" s="316"/>
      <c r="C153" s="343" t="s">
        <v>968</v>
      </c>
      <c r="D153" s="291"/>
      <c r="E153" s="291"/>
      <c r="F153" s="344" t="s">
        <v>1020</v>
      </c>
      <c r="G153" s="291"/>
      <c r="H153" s="343" t="s">
        <v>1081</v>
      </c>
      <c r="I153" s="343" t="s">
        <v>1022</v>
      </c>
      <c r="J153" s="343" t="s">
        <v>1071</v>
      </c>
      <c r="K153" s="339"/>
    </row>
    <row r="154" s="1" customFormat="1" ht="15" customHeight="1">
      <c r="B154" s="316"/>
      <c r="C154" s="343" t="s">
        <v>1025</v>
      </c>
      <c r="D154" s="291"/>
      <c r="E154" s="291"/>
      <c r="F154" s="344" t="s">
        <v>1026</v>
      </c>
      <c r="G154" s="291"/>
      <c r="H154" s="343" t="s">
        <v>1060</v>
      </c>
      <c r="I154" s="343" t="s">
        <v>1022</v>
      </c>
      <c r="J154" s="343">
        <v>50</v>
      </c>
      <c r="K154" s="339"/>
    </row>
    <row r="155" s="1" customFormat="1" ht="15" customHeight="1">
      <c r="B155" s="316"/>
      <c r="C155" s="343" t="s">
        <v>1028</v>
      </c>
      <c r="D155" s="291"/>
      <c r="E155" s="291"/>
      <c r="F155" s="344" t="s">
        <v>1020</v>
      </c>
      <c r="G155" s="291"/>
      <c r="H155" s="343" t="s">
        <v>1060</v>
      </c>
      <c r="I155" s="343" t="s">
        <v>1030</v>
      </c>
      <c r="J155" s="343"/>
      <c r="K155" s="339"/>
    </row>
    <row r="156" s="1" customFormat="1" ht="15" customHeight="1">
      <c r="B156" s="316"/>
      <c r="C156" s="343" t="s">
        <v>1039</v>
      </c>
      <c r="D156" s="291"/>
      <c r="E156" s="291"/>
      <c r="F156" s="344" t="s">
        <v>1026</v>
      </c>
      <c r="G156" s="291"/>
      <c r="H156" s="343" t="s">
        <v>1060</v>
      </c>
      <c r="I156" s="343" t="s">
        <v>1022</v>
      </c>
      <c r="J156" s="343">
        <v>50</v>
      </c>
      <c r="K156" s="339"/>
    </row>
    <row r="157" s="1" customFormat="1" ht="15" customHeight="1">
      <c r="B157" s="316"/>
      <c r="C157" s="343" t="s">
        <v>1047</v>
      </c>
      <c r="D157" s="291"/>
      <c r="E157" s="291"/>
      <c r="F157" s="344" t="s">
        <v>1026</v>
      </c>
      <c r="G157" s="291"/>
      <c r="H157" s="343" t="s">
        <v>1060</v>
      </c>
      <c r="I157" s="343" t="s">
        <v>1022</v>
      </c>
      <c r="J157" s="343">
        <v>50</v>
      </c>
      <c r="K157" s="339"/>
    </row>
    <row r="158" s="1" customFormat="1" ht="15" customHeight="1">
      <c r="B158" s="316"/>
      <c r="C158" s="343" t="s">
        <v>1045</v>
      </c>
      <c r="D158" s="291"/>
      <c r="E158" s="291"/>
      <c r="F158" s="344" t="s">
        <v>1026</v>
      </c>
      <c r="G158" s="291"/>
      <c r="H158" s="343" t="s">
        <v>1060</v>
      </c>
      <c r="I158" s="343" t="s">
        <v>1022</v>
      </c>
      <c r="J158" s="343">
        <v>50</v>
      </c>
      <c r="K158" s="339"/>
    </row>
    <row r="159" s="1" customFormat="1" ht="15" customHeight="1">
      <c r="B159" s="316"/>
      <c r="C159" s="343" t="s">
        <v>109</v>
      </c>
      <c r="D159" s="291"/>
      <c r="E159" s="291"/>
      <c r="F159" s="344" t="s">
        <v>1020</v>
      </c>
      <c r="G159" s="291"/>
      <c r="H159" s="343" t="s">
        <v>1082</v>
      </c>
      <c r="I159" s="343" t="s">
        <v>1022</v>
      </c>
      <c r="J159" s="343" t="s">
        <v>1083</v>
      </c>
      <c r="K159" s="339"/>
    </row>
    <row r="160" s="1" customFormat="1" ht="15" customHeight="1">
      <c r="B160" s="316"/>
      <c r="C160" s="343" t="s">
        <v>1084</v>
      </c>
      <c r="D160" s="291"/>
      <c r="E160" s="291"/>
      <c r="F160" s="344" t="s">
        <v>1020</v>
      </c>
      <c r="G160" s="291"/>
      <c r="H160" s="343" t="s">
        <v>1085</v>
      </c>
      <c r="I160" s="343" t="s">
        <v>1055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1086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1014</v>
      </c>
      <c r="D166" s="306"/>
      <c r="E166" s="306"/>
      <c r="F166" s="306" t="s">
        <v>1015</v>
      </c>
      <c r="G166" s="348"/>
      <c r="H166" s="349" t="s">
        <v>54</v>
      </c>
      <c r="I166" s="349" t="s">
        <v>57</v>
      </c>
      <c r="J166" s="306" t="s">
        <v>1016</v>
      </c>
      <c r="K166" s="283"/>
    </row>
    <row r="167" s="1" customFormat="1" ht="17.25" customHeight="1">
      <c r="B167" s="284"/>
      <c r="C167" s="308" t="s">
        <v>1017</v>
      </c>
      <c r="D167" s="308"/>
      <c r="E167" s="308"/>
      <c r="F167" s="309" t="s">
        <v>1018</v>
      </c>
      <c r="G167" s="350"/>
      <c r="H167" s="351"/>
      <c r="I167" s="351"/>
      <c r="J167" s="308" t="s">
        <v>1019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1023</v>
      </c>
      <c r="D169" s="291"/>
      <c r="E169" s="291"/>
      <c r="F169" s="314" t="s">
        <v>1020</v>
      </c>
      <c r="G169" s="291"/>
      <c r="H169" s="291" t="s">
        <v>1060</v>
      </c>
      <c r="I169" s="291" t="s">
        <v>1022</v>
      </c>
      <c r="J169" s="291">
        <v>120</v>
      </c>
      <c r="K169" s="339"/>
    </row>
    <row r="170" s="1" customFormat="1" ht="15" customHeight="1">
      <c r="B170" s="316"/>
      <c r="C170" s="291" t="s">
        <v>1069</v>
      </c>
      <c r="D170" s="291"/>
      <c r="E170" s="291"/>
      <c r="F170" s="314" t="s">
        <v>1020</v>
      </c>
      <c r="G170" s="291"/>
      <c r="H170" s="291" t="s">
        <v>1070</v>
      </c>
      <c r="I170" s="291" t="s">
        <v>1022</v>
      </c>
      <c r="J170" s="291" t="s">
        <v>1071</v>
      </c>
      <c r="K170" s="339"/>
    </row>
    <row r="171" s="1" customFormat="1" ht="15" customHeight="1">
      <c r="B171" s="316"/>
      <c r="C171" s="291" t="s">
        <v>968</v>
      </c>
      <c r="D171" s="291"/>
      <c r="E171" s="291"/>
      <c r="F171" s="314" t="s">
        <v>1020</v>
      </c>
      <c r="G171" s="291"/>
      <c r="H171" s="291" t="s">
        <v>1087</v>
      </c>
      <c r="I171" s="291" t="s">
        <v>1022</v>
      </c>
      <c r="J171" s="291" t="s">
        <v>1071</v>
      </c>
      <c r="K171" s="339"/>
    </row>
    <row r="172" s="1" customFormat="1" ht="15" customHeight="1">
      <c r="B172" s="316"/>
      <c r="C172" s="291" t="s">
        <v>1025</v>
      </c>
      <c r="D172" s="291"/>
      <c r="E172" s="291"/>
      <c r="F172" s="314" t="s">
        <v>1026</v>
      </c>
      <c r="G172" s="291"/>
      <c r="H172" s="291" t="s">
        <v>1087</v>
      </c>
      <c r="I172" s="291" t="s">
        <v>1022</v>
      </c>
      <c r="J172" s="291">
        <v>50</v>
      </c>
      <c r="K172" s="339"/>
    </row>
    <row r="173" s="1" customFormat="1" ht="15" customHeight="1">
      <c r="B173" s="316"/>
      <c r="C173" s="291" t="s">
        <v>1028</v>
      </c>
      <c r="D173" s="291"/>
      <c r="E173" s="291"/>
      <c r="F173" s="314" t="s">
        <v>1020</v>
      </c>
      <c r="G173" s="291"/>
      <c r="H173" s="291" t="s">
        <v>1087</v>
      </c>
      <c r="I173" s="291" t="s">
        <v>1030</v>
      </c>
      <c r="J173" s="291"/>
      <c r="K173" s="339"/>
    </row>
    <row r="174" s="1" customFormat="1" ht="15" customHeight="1">
      <c r="B174" s="316"/>
      <c r="C174" s="291" t="s">
        <v>1039</v>
      </c>
      <c r="D174" s="291"/>
      <c r="E174" s="291"/>
      <c r="F174" s="314" t="s">
        <v>1026</v>
      </c>
      <c r="G174" s="291"/>
      <c r="H174" s="291" t="s">
        <v>1087</v>
      </c>
      <c r="I174" s="291" t="s">
        <v>1022</v>
      </c>
      <c r="J174" s="291">
        <v>50</v>
      </c>
      <c r="K174" s="339"/>
    </row>
    <row r="175" s="1" customFormat="1" ht="15" customHeight="1">
      <c r="B175" s="316"/>
      <c r="C175" s="291" t="s">
        <v>1047</v>
      </c>
      <c r="D175" s="291"/>
      <c r="E175" s="291"/>
      <c r="F175" s="314" t="s">
        <v>1026</v>
      </c>
      <c r="G175" s="291"/>
      <c r="H175" s="291" t="s">
        <v>1087</v>
      </c>
      <c r="I175" s="291" t="s">
        <v>1022</v>
      </c>
      <c r="J175" s="291">
        <v>50</v>
      </c>
      <c r="K175" s="339"/>
    </row>
    <row r="176" s="1" customFormat="1" ht="15" customHeight="1">
      <c r="B176" s="316"/>
      <c r="C176" s="291" t="s">
        <v>1045</v>
      </c>
      <c r="D176" s="291"/>
      <c r="E176" s="291"/>
      <c r="F176" s="314" t="s">
        <v>1026</v>
      </c>
      <c r="G176" s="291"/>
      <c r="H176" s="291" t="s">
        <v>1087</v>
      </c>
      <c r="I176" s="291" t="s">
        <v>1022</v>
      </c>
      <c r="J176" s="291">
        <v>50</v>
      </c>
      <c r="K176" s="339"/>
    </row>
    <row r="177" s="1" customFormat="1" ht="15" customHeight="1">
      <c r="B177" s="316"/>
      <c r="C177" s="291" t="s">
        <v>118</v>
      </c>
      <c r="D177" s="291"/>
      <c r="E177" s="291"/>
      <c r="F177" s="314" t="s">
        <v>1020</v>
      </c>
      <c r="G177" s="291"/>
      <c r="H177" s="291" t="s">
        <v>1088</v>
      </c>
      <c r="I177" s="291" t="s">
        <v>1089</v>
      </c>
      <c r="J177" s="291"/>
      <c r="K177" s="339"/>
    </row>
    <row r="178" s="1" customFormat="1" ht="15" customHeight="1">
      <c r="B178" s="316"/>
      <c r="C178" s="291" t="s">
        <v>57</v>
      </c>
      <c r="D178" s="291"/>
      <c r="E178" s="291"/>
      <c r="F178" s="314" t="s">
        <v>1020</v>
      </c>
      <c r="G178" s="291"/>
      <c r="H178" s="291" t="s">
        <v>1090</v>
      </c>
      <c r="I178" s="291" t="s">
        <v>1091</v>
      </c>
      <c r="J178" s="291">
        <v>1</v>
      </c>
      <c r="K178" s="339"/>
    </row>
    <row r="179" s="1" customFormat="1" ht="15" customHeight="1">
      <c r="B179" s="316"/>
      <c r="C179" s="291" t="s">
        <v>53</v>
      </c>
      <c r="D179" s="291"/>
      <c r="E179" s="291"/>
      <c r="F179" s="314" t="s">
        <v>1020</v>
      </c>
      <c r="G179" s="291"/>
      <c r="H179" s="291" t="s">
        <v>1092</v>
      </c>
      <c r="I179" s="291" t="s">
        <v>1022</v>
      </c>
      <c r="J179" s="291">
        <v>20</v>
      </c>
      <c r="K179" s="339"/>
    </row>
    <row r="180" s="1" customFormat="1" ht="15" customHeight="1">
      <c r="B180" s="316"/>
      <c r="C180" s="291" t="s">
        <v>54</v>
      </c>
      <c r="D180" s="291"/>
      <c r="E180" s="291"/>
      <c r="F180" s="314" t="s">
        <v>1020</v>
      </c>
      <c r="G180" s="291"/>
      <c r="H180" s="291" t="s">
        <v>1093</v>
      </c>
      <c r="I180" s="291" t="s">
        <v>1022</v>
      </c>
      <c r="J180" s="291">
        <v>255</v>
      </c>
      <c r="K180" s="339"/>
    </row>
    <row r="181" s="1" customFormat="1" ht="15" customHeight="1">
      <c r="B181" s="316"/>
      <c r="C181" s="291" t="s">
        <v>119</v>
      </c>
      <c r="D181" s="291"/>
      <c r="E181" s="291"/>
      <c r="F181" s="314" t="s">
        <v>1020</v>
      </c>
      <c r="G181" s="291"/>
      <c r="H181" s="291" t="s">
        <v>984</v>
      </c>
      <c r="I181" s="291" t="s">
        <v>1022</v>
      </c>
      <c r="J181" s="291">
        <v>10</v>
      </c>
      <c r="K181" s="339"/>
    </row>
    <row r="182" s="1" customFormat="1" ht="15" customHeight="1">
      <c r="B182" s="316"/>
      <c r="C182" s="291" t="s">
        <v>120</v>
      </c>
      <c r="D182" s="291"/>
      <c r="E182" s="291"/>
      <c r="F182" s="314" t="s">
        <v>1020</v>
      </c>
      <c r="G182" s="291"/>
      <c r="H182" s="291" t="s">
        <v>1094</v>
      </c>
      <c r="I182" s="291" t="s">
        <v>1055</v>
      </c>
      <c r="J182" s="291"/>
      <c r="K182" s="339"/>
    </row>
    <row r="183" s="1" customFormat="1" ht="15" customHeight="1">
      <c r="B183" s="316"/>
      <c r="C183" s="291" t="s">
        <v>1095</v>
      </c>
      <c r="D183" s="291"/>
      <c r="E183" s="291"/>
      <c r="F183" s="314" t="s">
        <v>1020</v>
      </c>
      <c r="G183" s="291"/>
      <c r="H183" s="291" t="s">
        <v>1096</v>
      </c>
      <c r="I183" s="291" t="s">
        <v>1055</v>
      </c>
      <c r="J183" s="291"/>
      <c r="K183" s="339"/>
    </row>
    <row r="184" s="1" customFormat="1" ht="15" customHeight="1">
      <c r="B184" s="316"/>
      <c r="C184" s="291" t="s">
        <v>1084</v>
      </c>
      <c r="D184" s="291"/>
      <c r="E184" s="291"/>
      <c r="F184" s="314" t="s">
        <v>1020</v>
      </c>
      <c r="G184" s="291"/>
      <c r="H184" s="291" t="s">
        <v>1097</v>
      </c>
      <c r="I184" s="291" t="s">
        <v>1055</v>
      </c>
      <c r="J184" s="291"/>
      <c r="K184" s="339"/>
    </row>
    <row r="185" s="1" customFormat="1" ht="15" customHeight="1">
      <c r="B185" s="316"/>
      <c r="C185" s="291" t="s">
        <v>122</v>
      </c>
      <c r="D185" s="291"/>
      <c r="E185" s="291"/>
      <c r="F185" s="314" t="s">
        <v>1026</v>
      </c>
      <c r="G185" s="291"/>
      <c r="H185" s="291" t="s">
        <v>1098</v>
      </c>
      <c r="I185" s="291" t="s">
        <v>1022</v>
      </c>
      <c r="J185" s="291">
        <v>50</v>
      </c>
      <c r="K185" s="339"/>
    </row>
    <row r="186" s="1" customFormat="1" ht="15" customHeight="1">
      <c r="B186" s="316"/>
      <c r="C186" s="291" t="s">
        <v>1099</v>
      </c>
      <c r="D186" s="291"/>
      <c r="E186" s="291"/>
      <c r="F186" s="314" t="s">
        <v>1026</v>
      </c>
      <c r="G186" s="291"/>
      <c r="H186" s="291" t="s">
        <v>1100</v>
      </c>
      <c r="I186" s="291" t="s">
        <v>1101</v>
      </c>
      <c r="J186" s="291"/>
      <c r="K186" s="339"/>
    </row>
    <row r="187" s="1" customFormat="1" ht="15" customHeight="1">
      <c r="B187" s="316"/>
      <c r="C187" s="291" t="s">
        <v>1102</v>
      </c>
      <c r="D187" s="291"/>
      <c r="E187" s="291"/>
      <c r="F187" s="314" t="s">
        <v>1026</v>
      </c>
      <c r="G187" s="291"/>
      <c r="H187" s="291" t="s">
        <v>1103</v>
      </c>
      <c r="I187" s="291" t="s">
        <v>1101</v>
      </c>
      <c r="J187" s="291"/>
      <c r="K187" s="339"/>
    </row>
    <row r="188" s="1" customFormat="1" ht="15" customHeight="1">
      <c r="B188" s="316"/>
      <c r="C188" s="291" t="s">
        <v>1104</v>
      </c>
      <c r="D188" s="291"/>
      <c r="E188" s="291"/>
      <c r="F188" s="314" t="s">
        <v>1026</v>
      </c>
      <c r="G188" s="291"/>
      <c r="H188" s="291" t="s">
        <v>1105</v>
      </c>
      <c r="I188" s="291" t="s">
        <v>1101</v>
      </c>
      <c r="J188" s="291"/>
      <c r="K188" s="339"/>
    </row>
    <row r="189" s="1" customFormat="1" ht="15" customHeight="1">
      <c r="B189" s="316"/>
      <c r="C189" s="352" t="s">
        <v>1106</v>
      </c>
      <c r="D189" s="291"/>
      <c r="E189" s="291"/>
      <c r="F189" s="314" t="s">
        <v>1026</v>
      </c>
      <c r="G189" s="291"/>
      <c r="H189" s="291" t="s">
        <v>1107</v>
      </c>
      <c r="I189" s="291" t="s">
        <v>1108</v>
      </c>
      <c r="J189" s="353" t="s">
        <v>1109</v>
      </c>
      <c r="K189" s="339"/>
    </row>
    <row r="190" s="1" customFormat="1" ht="15" customHeight="1">
      <c r="B190" s="316"/>
      <c r="C190" s="352" t="s">
        <v>42</v>
      </c>
      <c r="D190" s="291"/>
      <c r="E190" s="291"/>
      <c r="F190" s="314" t="s">
        <v>1020</v>
      </c>
      <c r="G190" s="291"/>
      <c r="H190" s="288" t="s">
        <v>1110</v>
      </c>
      <c r="I190" s="291" t="s">
        <v>1111</v>
      </c>
      <c r="J190" s="291"/>
      <c r="K190" s="339"/>
    </row>
    <row r="191" s="1" customFormat="1" ht="15" customHeight="1">
      <c r="B191" s="316"/>
      <c r="C191" s="352" t="s">
        <v>1112</v>
      </c>
      <c r="D191" s="291"/>
      <c r="E191" s="291"/>
      <c r="F191" s="314" t="s">
        <v>1020</v>
      </c>
      <c r="G191" s="291"/>
      <c r="H191" s="291" t="s">
        <v>1113</v>
      </c>
      <c r="I191" s="291" t="s">
        <v>1055</v>
      </c>
      <c r="J191" s="291"/>
      <c r="K191" s="339"/>
    </row>
    <row r="192" s="1" customFormat="1" ht="15" customHeight="1">
      <c r="B192" s="316"/>
      <c r="C192" s="352" t="s">
        <v>1114</v>
      </c>
      <c r="D192" s="291"/>
      <c r="E192" s="291"/>
      <c r="F192" s="314" t="s">
        <v>1020</v>
      </c>
      <c r="G192" s="291"/>
      <c r="H192" s="291" t="s">
        <v>1115</v>
      </c>
      <c r="I192" s="291" t="s">
        <v>1055</v>
      </c>
      <c r="J192" s="291"/>
      <c r="K192" s="339"/>
    </row>
    <row r="193" s="1" customFormat="1" ht="15" customHeight="1">
      <c r="B193" s="316"/>
      <c r="C193" s="352" t="s">
        <v>1116</v>
      </c>
      <c r="D193" s="291"/>
      <c r="E193" s="291"/>
      <c r="F193" s="314" t="s">
        <v>1026</v>
      </c>
      <c r="G193" s="291"/>
      <c r="H193" s="291" t="s">
        <v>1117</v>
      </c>
      <c r="I193" s="291" t="s">
        <v>1055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1118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1119</v>
      </c>
      <c r="D200" s="355"/>
      <c r="E200" s="355"/>
      <c r="F200" s="355" t="s">
        <v>1120</v>
      </c>
      <c r="G200" s="356"/>
      <c r="H200" s="355" t="s">
        <v>1121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1111</v>
      </c>
      <c r="D202" s="291"/>
      <c r="E202" s="291"/>
      <c r="F202" s="314" t="s">
        <v>43</v>
      </c>
      <c r="G202" s="291"/>
      <c r="H202" s="291" t="s">
        <v>1122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44</v>
      </c>
      <c r="G203" s="291"/>
      <c r="H203" s="291" t="s">
        <v>1123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47</v>
      </c>
      <c r="G204" s="291"/>
      <c r="H204" s="291" t="s">
        <v>1124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45</v>
      </c>
      <c r="G205" s="291"/>
      <c r="H205" s="291" t="s">
        <v>1125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46</v>
      </c>
      <c r="G206" s="291"/>
      <c r="H206" s="291" t="s">
        <v>1126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1067</v>
      </c>
      <c r="D208" s="291"/>
      <c r="E208" s="291"/>
      <c r="F208" s="314" t="s">
        <v>85</v>
      </c>
      <c r="G208" s="291"/>
      <c r="H208" s="291" t="s">
        <v>1127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964</v>
      </c>
      <c r="G209" s="291"/>
      <c r="H209" s="291" t="s">
        <v>965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79</v>
      </c>
      <c r="G210" s="291"/>
      <c r="H210" s="291" t="s">
        <v>1128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102</v>
      </c>
      <c r="G211" s="352"/>
      <c r="H211" s="343" t="s">
        <v>103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966</v>
      </c>
      <c r="G212" s="352"/>
      <c r="H212" s="343" t="s">
        <v>941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1091</v>
      </c>
      <c r="D214" s="291"/>
      <c r="E214" s="291"/>
      <c r="F214" s="314">
        <v>1</v>
      </c>
      <c r="G214" s="352"/>
      <c r="H214" s="343" t="s">
        <v>1129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1130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1131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1132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Horního rybníku v Zámecké zahradě v Teplicích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ROUND((SUM(BE84:BE112)),  2)</f>
        <v>0</v>
      </c>
      <c r="G33" s="39"/>
      <c r="H33" s="39"/>
      <c r="I33" s="149">
        <v>0.20999999999999999</v>
      </c>
      <c r="J33" s="148">
        <f>ROUND(((SUM(BE84:BE112))*I33),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ROUND((SUM(BF84:BF112)),  2)</f>
        <v>0</v>
      </c>
      <c r="G34" s="39"/>
      <c r="H34" s="39"/>
      <c r="I34" s="149">
        <v>0.14999999999999999</v>
      </c>
      <c r="J34" s="148">
        <f>ROUND(((SUM(BF84:BF112))*I34),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ROUND((SUM(BH84:BH112)),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Horního rybníku v Zámecké zahradě v Teplicích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SO1 - Odpadní potrubí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Teplice</v>
      </c>
      <c r="G52" s="41"/>
      <c r="H52" s="41"/>
      <c r="I52" s="33" t="s">
        <v>23</v>
      </c>
      <c r="J52" s="73" t="str">
        <f>IF(J12="","",J12)</f>
        <v>22. 1. 2023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Teplice</v>
      </c>
      <c r="G54" s="41"/>
      <c r="H54" s="41"/>
      <c r="I54" s="33" t="s">
        <v>31</v>
      </c>
      <c r="J54" s="37" t="str">
        <f>E21</f>
        <v>Ing.Jiří Kubelka, Třeskonice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109</v>
      </c>
      <c r="D57" s="163"/>
      <c r="E57" s="163"/>
      <c r="F57" s="163"/>
      <c r="G57" s="163"/>
      <c r="H57" s="163"/>
      <c r="I57" s="163"/>
      <c r="J57" s="164" t="s">
        <v>110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6"/>
      <c r="C60" s="167"/>
      <c r="D60" s="168" t="s">
        <v>112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113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114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115</v>
      </c>
      <c r="E63" s="175"/>
      <c r="F63" s="175"/>
      <c r="G63" s="175"/>
      <c r="H63" s="175"/>
      <c r="I63" s="175"/>
      <c r="J63" s="176">
        <f>J100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116</v>
      </c>
      <c r="E64" s="175"/>
      <c r="F64" s="175"/>
      <c r="G64" s="175"/>
      <c r="H64" s="175"/>
      <c r="I64" s="175"/>
      <c r="J64" s="176">
        <f>J109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Revitalizace Horního rybníku v Zámecké zahradě v Teplicích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SO1 - Odpadní potrubí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Teplice</v>
      </c>
      <c r="G78" s="41"/>
      <c r="H78" s="41"/>
      <c r="I78" s="33" t="s">
        <v>23</v>
      </c>
      <c r="J78" s="73" t="str">
        <f>IF(J12="","",J12)</f>
        <v>22. 1. 2023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Statutární Město Teplice</v>
      </c>
      <c r="G80" s="41"/>
      <c r="H80" s="41"/>
      <c r="I80" s="33" t="s">
        <v>31</v>
      </c>
      <c r="J80" s="37" t="str">
        <f>E21</f>
        <v>Ing.Jiří Kubelka, Třeskonice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118</v>
      </c>
      <c r="D83" s="181" t="s">
        <v>57</v>
      </c>
      <c r="E83" s="181" t="s">
        <v>53</v>
      </c>
      <c r="F83" s="181" t="s">
        <v>54</v>
      </c>
      <c r="G83" s="181" t="s">
        <v>119</v>
      </c>
      <c r="H83" s="181" t="s">
        <v>120</v>
      </c>
      <c r="I83" s="181" t="s">
        <v>121</v>
      </c>
      <c r="J83" s="181" t="s">
        <v>110</v>
      </c>
      <c r="K83" s="182" t="s">
        <v>122</v>
      </c>
      <c r="L83" s="183"/>
      <c r="M83" s="93" t="s">
        <v>19</v>
      </c>
      <c r="N83" s="94" t="s">
        <v>42</v>
      </c>
      <c r="O83" s="94" t="s">
        <v>123</v>
      </c>
      <c r="P83" s="94" t="s">
        <v>124</v>
      </c>
      <c r="Q83" s="94" t="s">
        <v>125</v>
      </c>
      <c r="R83" s="94" t="s">
        <v>126</v>
      </c>
      <c r="S83" s="94" t="s">
        <v>127</v>
      </c>
      <c r="T83" s="95" t="s">
        <v>128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1.8802159999999997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111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130</v>
      </c>
      <c r="F85" s="192" t="s">
        <v>131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P86+P89+P100+P109</f>
        <v>0</v>
      </c>
      <c r="Q85" s="197"/>
      <c r="R85" s="198">
        <f>R86+R89+R100+R109</f>
        <v>1.8802159999999997</v>
      </c>
      <c r="S85" s="197"/>
      <c r="T85" s="199">
        <f>T86+T89+T100+T109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72</v>
      </c>
      <c r="AY85" s="200" t="s">
        <v>132</v>
      </c>
      <c r="BK85" s="202">
        <f>BK86+BK89+BK100+BK109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80</v>
      </c>
      <c r="F86" s="203" t="s">
        <v>133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SUM(P87:P88)</f>
        <v>0</v>
      </c>
      <c r="Q86" s="197"/>
      <c r="R86" s="198">
        <f>SUM(R87:R88)</f>
        <v>0</v>
      </c>
      <c r="S86" s="197"/>
      <c r="T86" s="199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80</v>
      </c>
      <c r="AY86" s="200" t="s">
        <v>132</v>
      </c>
      <c r="BK86" s="202">
        <f>SUM(BK87:BK88)</f>
        <v>0</v>
      </c>
    </row>
    <row r="87" s="2" customFormat="1" ht="16.5" customHeight="1">
      <c r="A87" s="39"/>
      <c r="B87" s="40"/>
      <c r="C87" s="205" t="s">
        <v>80</v>
      </c>
      <c r="D87" s="205" t="s">
        <v>134</v>
      </c>
      <c r="E87" s="206" t="s">
        <v>135</v>
      </c>
      <c r="F87" s="207" t="s">
        <v>136</v>
      </c>
      <c r="G87" s="208" t="s">
        <v>137</v>
      </c>
      <c r="H87" s="209">
        <v>20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138</v>
      </c>
      <c r="AT87" s="216" t="s">
        <v>134</v>
      </c>
      <c r="AU87" s="216" t="s">
        <v>82</v>
      </c>
      <c r="AY87" s="18" t="s">
        <v>132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138</v>
      </c>
      <c r="BM87" s="216" t="s">
        <v>139</v>
      </c>
    </row>
    <row r="88" s="2" customFormat="1">
      <c r="A88" s="39"/>
      <c r="B88" s="40"/>
      <c r="C88" s="41"/>
      <c r="D88" s="218" t="s">
        <v>140</v>
      </c>
      <c r="E88" s="41"/>
      <c r="F88" s="219" t="s">
        <v>136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140</v>
      </c>
      <c r="AU88" s="18" t="s">
        <v>82</v>
      </c>
    </row>
    <row r="89" s="12" customFormat="1" ht="22.8" customHeight="1">
      <c r="A89" s="12"/>
      <c r="B89" s="189"/>
      <c r="C89" s="190"/>
      <c r="D89" s="191" t="s">
        <v>71</v>
      </c>
      <c r="E89" s="203" t="s">
        <v>141</v>
      </c>
      <c r="F89" s="203" t="s">
        <v>142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SUM(P90:P99)</f>
        <v>0</v>
      </c>
      <c r="Q89" s="197"/>
      <c r="R89" s="198">
        <f>SUM(R90:R99)</f>
        <v>0</v>
      </c>
      <c r="S89" s="197"/>
      <c r="T89" s="199">
        <f>SUM(T90:T99)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80</v>
      </c>
      <c r="AY89" s="200" t="s">
        <v>132</v>
      </c>
      <c r="BK89" s="202">
        <f>SUM(BK90:BK99)</f>
        <v>0</v>
      </c>
    </row>
    <row r="90" s="2" customFormat="1" ht="16.5" customHeight="1">
      <c r="A90" s="39"/>
      <c r="B90" s="40"/>
      <c r="C90" s="205" t="s">
        <v>82</v>
      </c>
      <c r="D90" s="205" t="s">
        <v>134</v>
      </c>
      <c r="E90" s="206" t="s">
        <v>143</v>
      </c>
      <c r="F90" s="207" t="s">
        <v>144</v>
      </c>
      <c r="G90" s="208" t="s">
        <v>137</v>
      </c>
      <c r="H90" s="209">
        <v>71.599999999999994</v>
      </c>
      <c r="I90" s="210"/>
      <c r="J90" s="211">
        <f>ROUND(I90*H90,2)</f>
        <v>0</v>
      </c>
      <c r="K90" s="207" t="s">
        <v>145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138</v>
      </c>
      <c r="AT90" s="216" t="s">
        <v>134</v>
      </c>
      <c r="AU90" s="216" t="s">
        <v>82</v>
      </c>
      <c r="AY90" s="18" t="s">
        <v>132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138</v>
      </c>
      <c r="BM90" s="216" t="s">
        <v>146</v>
      </c>
    </row>
    <row r="91" s="2" customFormat="1">
      <c r="A91" s="39"/>
      <c r="B91" s="40"/>
      <c r="C91" s="41"/>
      <c r="D91" s="218" t="s">
        <v>140</v>
      </c>
      <c r="E91" s="41"/>
      <c r="F91" s="219" t="s">
        <v>147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140</v>
      </c>
      <c r="AU91" s="18" t="s">
        <v>82</v>
      </c>
    </row>
    <row r="92" s="2" customFormat="1">
      <c r="A92" s="39"/>
      <c r="B92" s="40"/>
      <c r="C92" s="41"/>
      <c r="D92" s="223" t="s">
        <v>148</v>
      </c>
      <c r="E92" s="41"/>
      <c r="F92" s="224" t="s">
        <v>149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148</v>
      </c>
      <c r="AU92" s="18" t="s">
        <v>82</v>
      </c>
    </row>
    <row r="93" s="13" customFormat="1">
      <c r="A93" s="13"/>
      <c r="B93" s="225"/>
      <c r="C93" s="226"/>
      <c r="D93" s="218" t="s">
        <v>150</v>
      </c>
      <c r="E93" s="227" t="s">
        <v>19</v>
      </c>
      <c r="F93" s="228" t="s">
        <v>151</v>
      </c>
      <c r="G93" s="226"/>
      <c r="H93" s="227" t="s">
        <v>19</v>
      </c>
      <c r="I93" s="229"/>
      <c r="J93" s="226"/>
      <c r="K93" s="226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150</v>
      </c>
      <c r="AU93" s="234" t="s">
        <v>82</v>
      </c>
      <c r="AV93" s="13" t="s">
        <v>80</v>
      </c>
      <c r="AW93" s="13" t="s">
        <v>33</v>
      </c>
      <c r="AX93" s="13" t="s">
        <v>72</v>
      </c>
      <c r="AY93" s="234" t="s">
        <v>132</v>
      </c>
    </row>
    <row r="94" s="14" customFormat="1">
      <c r="A94" s="14"/>
      <c r="B94" s="235"/>
      <c r="C94" s="236"/>
      <c r="D94" s="218" t="s">
        <v>150</v>
      </c>
      <c r="E94" s="237" t="s">
        <v>19</v>
      </c>
      <c r="F94" s="238" t="s">
        <v>152</v>
      </c>
      <c r="G94" s="236"/>
      <c r="H94" s="239">
        <v>71.599999999999994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150</v>
      </c>
      <c r="AU94" s="245" t="s">
        <v>82</v>
      </c>
      <c r="AV94" s="14" t="s">
        <v>82</v>
      </c>
      <c r="AW94" s="14" t="s">
        <v>33</v>
      </c>
      <c r="AX94" s="14" t="s">
        <v>80</v>
      </c>
      <c r="AY94" s="245" t="s">
        <v>132</v>
      </c>
    </row>
    <row r="95" s="2" customFormat="1" ht="16.5" customHeight="1">
      <c r="A95" s="39"/>
      <c r="B95" s="40"/>
      <c r="C95" s="205" t="s">
        <v>141</v>
      </c>
      <c r="D95" s="205" t="s">
        <v>134</v>
      </c>
      <c r="E95" s="206" t="s">
        <v>153</v>
      </c>
      <c r="F95" s="207" t="s">
        <v>154</v>
      </c>
      <c r="G95" s="208" t="s">
        <v>137</v>
      </c>
      <c r="H95" s="209">
        <v>71.599999999999994</v>
      </c>
      <c r="I95" s="210"/>
      <c r="J95" s="211">
        <f>ROUND(I95*H95,2)</f>
        <v>0</v>
      </c>
      <c r="K95" s="207" t="s">
        <v>145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138</v>
      </c>
      <c r="AT95" s="216" t="s">
        <v>134</v>
      </c>
      <c r="AU95" s="216" t="s">
        <v>82</v>
      </c>
      <c r="AY95" s="18" t="s">
        <v>132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138</v>
      </c>
      <c r="BM95" s="216" t="s">
        <v>155</v>
      </c>
    </row>
    <row r="96" s="2" customFormat="1">
      <c r="A96" s="39"/>
      <c r="B96" s="40"/>
      <c r="C96" s="41"/>
      <c r="D96" s="218" t="s">
        <v>140</v>
      </c>
      <c r="E96" s="41"/>
      <c r="F96" s="219" t="s">
        <v>156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82</v>
      </c>
    </row>
    <row r="97" s="2" customFormat="1">
      <c r="A97" s="39"/>
      <c r="B97" s="40"/>
      <c r="C97" s="41"/>
      <c r="D97" s="223" t="s">
        <v>148</v>
      </c>
      <c r="E97" s="41"/>
      <c r="F97" s="224" t="s">
        <v>157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148</v>
      </c>
      <c r="AU97" s="18" t="s">
        <v>82</v>
      </c>
    </row>
    <row r="98" s="13" customFormat="1">
      <c r="A98" s="13"/>
      <c r="B98" s="225"/>
      <c r="C98" s="226"/>
      <c r="D98" s="218" t="s">
        <v>150</v>
      </c>
      <c r="E98" s="227" t="s">
        <v>19</v>
      </c>
      <c r="F98" s="228" t="s">
        <v>158</v>
      </c>
      <c r="G98" s="226"/>
      <c r="H98" s="227" t="s">
        <v>19</v>
      </c>
      <c r="I98" s="229"/>
      <c r="J98" s="226"/>
      <c r="K98" s="226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150</v>
      </c>
      <c r="AU98" s="234" t="s">
        <v>82</v>
      </c>
      <c r="AV98" s="13" t="s">
        <v>80</v>
      </c>
      <c r="AW98" s="13" t="s">
        <v>33</v>
      </c>
      <c r="AX98" s="13" t="s">
        <v>72</v>
      </c>
      <c r="AY98" s="234" t="s">
        <v>132</v>
      </c>
    </row>
    <row r="99" s="14" customFormat="1">
      <c r="A99" s="14"/>
      <c r="B99" s="235"/>
      <c r="C99" s="236"/>
      <c r="D99" s="218" t="s">
        <v>150</v>
      </c>
      <c r="E99" s="237" t="s">
        <v>19</v>
      </c>
      <c r="F99" s="238" t="s">
        <v>152</v>
      </c>
      <c r="G99" s="236"/>
      <c r="H99" s="239">
        <v>71.599999999999994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150</v>
      </c>
      <c r="AU99" s="245" t="s">
        <v>82</v>
      </c>
      <c r="AV99" s="14" t="s">
        <v>82</v>
      </c>
      <c r="AW99" s="14" t="s">
        <v>33</v>
      </c>
      <c r="AX99" s="14" t="s">
        <v>80</v>
      </c>
      <c r="AY99" s="245" t="s">
        <v>132</v>
      </c>
    </row>
    <row r="100" s="12" customFormat="1" ht="22.8" customHeight="1">
      <c r="A100" s="12"/>
      <c r="B100" s="189"/>
      <c r="C100" s="190"/>
      <c r="D100" s="191" t="s">
        <v>71</v>
      </c>
      <c r="E100" s="203" t="s">
        <v>159</v>
      </c>
      <c r="F100" s="203" t="s">
        <v>160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SUM(P101:P108)</f>
        <v>0</v>
      </c>
      <c r="Q100" s="197"/>
      <c r="R100" s="198">
        <f>SUM(R101:R108)</f>
        <v>1.8802159999999997</v>
      </c>
      <c r="S100" s="197"/>
      <c r="T100" s="199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80</v>
      </c>
      <c r="AT100" s="201" t="s">
        <v>71</v>
      </c>
      <c r="AU100" s="201" t="s">
        <v>80</v>
      </c>
      <c r="AY100" s="200" t="s">
        <v>132</v>
      </c>
      <c r="BK100" s="202">
        <f>SUM(BK101:BK108)</f>
        <v>0</v>
      </c>
    </row>
    <row r="101" s="2" customFormat="1" ht="16.5" customHeight="1">
      <c r="A101" s="39"/>
      <c r="B101" s="40"/>
      <c r="C101" s="205" t="s">
        <v>138</v>
      </c>
      <c r="D101" s="205" t="s">
        <v>134</v>
      </c>
      <c r="E101" s="206" t="s">
        <v>161</v>
      </c>
      <c r="F101" s="207" t="s">
        <v>162</v>
      </c>
      <c r="G101" s="208" t="s">
        <v>137</v>
      </c>
      <c r="H101" s="209">
        <v>71.599999999999994</v>
      </c>
      <c r="I101" s="210"/>
      <c r="J101" s="211">
        <f>ROUND(I101*H101,2)</f>
        <v>0</v>
      </c>
      <c r="K101" s="207" t="s">
        <v>145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138</v>
      </c>
      <c r="AT101" s="216" t="s">
        <v>134</v>
      </c>
      <c r="AU101" s="216" t="s">
        <v>82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138</v>
      </c>
      <c r="BM101" s="216" t="s">
        <v>163</v>
      </c>
    </row>
    <row r="102" s="2" customFormat="1">
      <c r="A102" s="39"/>
      <c r="B102" s="40"/>
      <c r="C102" s="41"/>
      <c r="D102" s="218" t="s">
        <v>140</v>
      </c>
      <c r="E102" s="41"/>
      <c r="F102" s="219" t="s">
        <v>164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82</v>
      </c>
    </row>
    <row r="103" s="2" customFormat="1">
      <c r="A103" s="39"/>
      <c r="B103" s="40"/>
      <c r="C103" s="41"/>
      <c r="D103" s="223" t="s">
        <v>148</v>
      </c>
      <c r="E103" s="41"/>
      <c r="F103" s="224" t="s">
        <v>165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148</v>
      </c>
      <c r="AU103" s="18" t="s">
        <v>82</v>
      </c>
    </row>
    <row r="104" s="13" customFormat="1">
      <c r="A104" s="13"/>
      <c r="B104" s="225"/>
      <c r="C104" s="226"/>
      <c r="D104" s="218" t="s">
        <v>150</v>
      </c>
      <c r="E104" s="227" t="s">
        <v>19</v>
      </c>
      <c r="F104" s="228" t="s">
        <v>166</v>
      </c>
      <c r="G104" s="226"/>
      <c r="H104" s="227" t="s">
        <v>19</v>
      </c>
      <c r="I104" s="229"/>
      <c r="J104" s="226"/>
      <c r="K104" s="226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150</v>
      </c>
      <c r="AU104" s="234" t="s">
        <v>82</v>
      </c>
      <c r="AV104" s="13" t="s">
        <v>80</v>
      </c>
      <c r="AW104" s="13" t="s">
        <v>33</v>
      </c>
      <c r="AX104" s="13" t="s">
        <v>72</v>
      </c>
      <c r="AY104" s="234" t="s">
        <v>132</v>
      </c>
    </row>
    <row r="105" s="14" customFormat="1">
      <c r="A105" s="14"/>
      <c r="B105" s="235"/>
      <c r="C105" s="236"/>
      <c r="D105" s="218" t="s">
        <v>150</v>
      </c>
      <c r="E105" s="237" t="s">
        <v>19</v>
      </c>
      <c r="F105" s="238" t="s">
        <v>152</v>
      </c>
      <c r="G105" s="236"/>
      <c r="H105" s="239">
        <v>71.599999999999994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150</v>
      </c>
      <c r="AU105" s="245" t="s">
        <v>82</v>
      </c>
      <c r="AV105" s="14" t="s">
        <v>82</v>
      </c>
      <c r="AW105" s="14" t="s">
        <v>33</v>
      </c>
      <c r="AX105" s="14" t="s">
        <v>80</v>
      </c>
      <c r="AY105" s="245" t="s">
        <v>132</v>
      </c>
    </row>
    <row r="106" s="2" customFormat="1" ht="16.5" customHeight="1">
      <c r="A106" s="39"/>
      <c r="B106" s="40"/>
      <c r="C106" s="205" t="s">
        <v>167</v>
      </c>
      <c r="D106" s="205" t="s">
        <v>134</v>
      </c>
      <c r="E106" s="206" t="s">
        <v>168</v>
      </c>
      <c r="F106" s="207" t="s">
        <v>169</v>
      </c>
      <c r="G106" s="208" t="s">
        <v>137</v>
      </c>
      <c r="H106" s="209">
        <v>71.599999999999994</v>
      </c>
      <c r="I106" s="210"/>
      <c r="J106" s="211">
        <f>ROUND(I106*H106,2)</f>
        <v>0</v>
      </c>
      <c r="K106" s="207" t="s">
        <v>145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0.026259999999999999</v>
      </c>
      <c r="R106" s="214">
        <f>Q106*H106</f>
        <v>1.8802159999999997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138</v>
      </c>
      <c r="AT106" s="216" t="s">
        <v>134</v>
      </c>
      <c r="AU106" s="216" t="s">
        <v>82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138</v>
      </c>
      <c r="BM106" s="216" t="s">
        <v>170</v>
      </c>
    </row>
    <row r="107" s="2" customFormat="1">
      <c r="A107" s="39"/>
      <c r="B107" s="40"/>
      <c r="C107" s="41"/>
      <c r="D107" s="218" t="s">
        <v>140</v>
      </c>
      <c r="E107" s="41"/>
      <c r="F107" s="219" t="s">
        <v>171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82</v>
      </c>
    </row>
    <row r="108" s="2" customFormat="1">
      <c r="A108" s="39"/>
      <c r="B108" s="40"/>
      <c r="C108" s="41"/>
      <c r="D108" s="223" t="s">
        <v>148</v>
      </c>
      <c r="E108" s="41"/>
      <c r="F108" s="224" t="s">
        <v>172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148</v>
      </c>
      <c r="AU108" s="18" t="s">
        <v>82</v>
      </c>
    </row>
    <row r="109" s="12" customFormat="1" ht="22.8" customHeight="1">
      <c r="A109" s="12"/>
      <c r="B109" s="189"/>
      <c r="C109" s="190"/>
      <c r="D109" s="191" t="s">
        <v>71</v>
      </c>
      <c r="E109" s="203" t="s">
        <v>173</v>
      </c>
      <c r="F109" s="203" t="s">
        <v>174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SUM(P110:P112)</f>
        <v>0</v>
      </c>
      <c r="Q109" s="197"/>
      <c r="R109" s="198">
        <f>SUM(R110:R112)</f>
        <v>0</v>
      </c>
      <c r="S109" s="197"/>
      <c r="T109" s="199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80</v>
      </c>
      <c r="AT109" s="201" t="s">
        <v>71</v>
      </c>
      <c r="AU109" s="201" t="s">
        <v>80</v>
      </c>
      <c r="AY109" s="200" t="s">
        <v>132</v>
      </c>
      <c r="BK109" s="202">
        <f>SUM(BK110:BK112)</f>
        <v>0</v>
      </c>
    </row>
    <row r="110" s="2" customFormat="1" ht="16.5" customHeight="1">
      <c r="A110" s="39"/>
      <c r="B110" s="40"/>
      <c r="C110" s="205" t="s">
        <v>175</v>
      </c>
      <c r="D110" s="205" t="s">
        <v>134</v>
      </c>
      <c r="E110" s="206" t="s">
        <v>176</v>
      </c>
      <c r="F110" s="207" t="s">
        <v>177</v>
      </c>
      <c r="G110" s="208" t="s">
        <v>178</v>
      </c>
      <c r="H110" s="209">
        <v>1.8799999999999999</v>
      </c>
      <c r="I110" s="210"/>
      <c r="J110" s="211">
        <f>ROUND(I110*H110,2)</f>
        <v>0</v>
      </c>
      <c r="K110" s="207" t="s">
        <v>145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138</v>
      </c>
      <c r="AT110" s="216" t="s">
        <v>134</v>
      </c>
      <c r="AU110" s="216" t="s">
        <v>82</v>
      </c>
      <c r="AY110" s="18" t="s">
        <v>132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138</v>
      </c>
      <c r="BM110" s="216" t="s">
        <v>179</v>
      </c>
    </row>
    <row r="111" s="2" customFormat="1">
      <c r="A111" s="39"/>
      <c r="B111" s="40"/>
      <c r="C111" s="41"/>
      <c r="D111" s="218" t="s">
        <v>140</v>
      </c>
      <c r="E111" s="41"/>
      <c r="F111" s="219" t="s">
        <v>180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140</v>
      </c>
      <c r="AU111" s="18" t="s">
        <v>82</v>
      </c>
    </row>
    <row r="112" s="2" customFormat="1">
      <c r="A112" s="39"/>
      <c r="B112" s="40"/>
      <c r="C112" s="41"/>
      <c r="D112" s="223" t="s">
        <v>148</v>
      </c>
      <c r="E112" s="41"/>
      <c r="F112" s="224" t="s">
        <v>181</v>
      </c>
      <c r="G112" s="41"/>
      <c r="H112" s="41"/>
      <c r="I112" s="220"/>
      <c r="J112" s="41"/>
      <c r="K112" s="41"/>
      <c r="L112" s="45"/>
      <c r="M112" s="246"/>
      <c r="N112" s="247"/>
      <c r="O112" s="248"/>
      <c r="P112" s="248"/>
      <c r="Q112" s="248"/>
      <c r="R112" s="248"/>
      <c r="S112" s="248"/>
      <c r="T112" s="24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148</v>
      </c>
      <c r="AU112" s="18" t="s">
        <v>82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QdbqRULoLXGHWjJCgBuKcttEdKa2wOOC24QuEwJ/Pt3+/jVhw/UFJ7jv4/PuzW+rl6RkNaLCJ9rB9Ln9CuOpvw==" hashValue="eXUkReOCePsWxBN8jDDQCLBzjgW8YIHP5pS3zoy0xAbg7QmahQ16HjSkwphAEulimtDqYGQhUT0O80m+jQVxpw==" algorithmName="SHA-512" password="CC35"/>
  <autoFilter ref="C83:K11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2" r:id="rId1" display="https://podminky.urs.cz/item/CS_URS_2023_01/359901211"/>
    <hyperlink ref="F97" r:id="rId2" display="https://podminky.urs.cz/item/CS_URS_2023_01/359901212"/>
    <hyperlink ref="F103" r:id="rId3" display="https://podminky.urs.cz/item/CS_URS_2023_01/892383922"/>
    <hyperlink ref="F108" r:id="rId4" display="https://podminky.urs.cz/item/CS_URS_2023_01/898161223"/>
    <hyperlink ref="F112" r:id="rId5" display="https://podminky.urs.cz/item/CS_URS_2023_01/998274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Horního rybníku v Zámecké zahradě v Teplicích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ROUND((SUM(BE89:BE186)),  2)</f>
        <v>0</v>
      </c>
      <c r="G33" s="39"/>
      <c r="H33" s="39"/>
      <c r="I33" s="149">
        <v>0.20999999999999999</v>
      </c>
      <c r="J33" s="148">
        <f>ROUND(((SUM(BE89:BE186))*I33),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ROUND((SUM(BF89:BF186)),  2)</f>
        <v>0</v>
      </c>
      <c r="G34" s="39"/>
      <c r="H34" s="39"/>
      <c r="I34" s="149">
        <v>0.14999999999999999</v>
      </c>
      <c r="J34" s="148">
        <f>ROUND(((SUM(BF89:BF186))*I34),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ROUND((SUM(BG89:BG186)),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ROUND((SUM(BH89:BH186)),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ROUND((SUM(BI89:BI186)),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Horního rybníku v Zámecké zahradě v Teplicích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SO2 - Vypouštěcí zařízení, požerák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Teplice</v>
      </c>
      <c r="G52" s="41"/>
      <c r="H52" s="41"/>
      <c r="I52" s="33" t="s">
        <v>23</v>
      </c>
      <c r="J52" s="73" t="str">
        <f>IF(J12="","",J12)</f>
        <v>22. 1. 2023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Teplice</v>
      </c>
      <c r="G54" s="41"/>
      <c r="H54" s="41"/>
      <c r="I54" s="33" t="s">
        <v>31</v>
      </c>
      <c r="J54" s="37" t="str">
        <f>E21</f>
        <v>Ing.Jiří Kubelka, Třeskonice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109</v>
      </c>
      <c r="D57" s="163"/>
      <c r="E57" s="163"/>
      <c r="F57" s="163"/>
      <c r="G57" s="163"/>
      <c r="H57" s="163"/>
      <c r="I57" s="163"/>
      <c r="J57" s="164" t="s">
        <v>110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6"/>
      <c r="C60" s="167"/>
      <c r="D60" s="168" t="s">
        <v>112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113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183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114</v>
      </c>
      <c r="E63" s="175"/>
      <c r="F63" s="175"/>
      <c r="G63" s="175"/>
      <c r="H63" s="175"/>
      <c r="I63" s="175"/>
      <c r="J63" s="176">
        <f>J114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184</v>
      </c>
      <c r="E64" s="175"/>
      <c r="F64" s="175"/>
      <c r="G64" s="175"/>
      <c r="H64" s="175"/>
      <c r="I64" s="175"/>
      <c r="J64" s="176">
        <f>J133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115</v>
      </c>
      <c r="E65" s="175"/>
      <c r="F65" s="175"/>
      <c r="G65" s="175"/>
      <c r="H65" s="175"/>
      <c r="I65" s="175"/>
      <c r="J65" s="176">
        <f>J140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185</v>
      </c>
      <c r="E66" s="175"/>
      <c r="F66" s="175"/>
      <c r="G66" s="175"/>
      <c r="H66" s="175"/>
      <c r="I66" s="175"/>
      <c r="J66" s="176">
        <f>J155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116</v>
      </c>
      <c r="E67" s="175"/>
      <c r="F67" s="175"/>
      <c r="G67" s="175"/>
      <c r="H67" s="175"/>
      <c r="I67" s="175"/>
      <c r="J67" s="176">
        <f>J175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186</v>
      </c>
      <c r="E68" s="169"/>
      <c r="F68" s="169"/>
      <c r="G68" s="169"/>
      <c r="H68" s="169"/>
      <c r="I68" s="169"/>
      <c r="J68" s="170">
        <f>J179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187</v>
      </c>
      <c r="E69" s="175"/>
      <c r="F69" s="175"/>
      <c r="G69" s="175"/>
      <c r="H69" s="175"/>
      <c r="I69" s="175"/>
      <c r="J69" s="176">
        <f>J180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117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Revitalizace Horního rybníku v Zámecké zahradě v Teplicích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SO2 - Vypouštěcí zařízení, požerák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Teplice</v>
      </c>
      <c r="G83" s="41"/>
      <c r="H83" s="41"/>
      <c r="I83" s="33" t="s">
        <v>23</v>
      </c>
      <c r="J83" s="73" t="str">
        <f>IF(J12="","",J12)</f>
        <v>22. 1. 2023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E15</f>
        <v>Statutární Město Teplice</v>
      </c>
      <c r="G85" s="41"/>
      <c r="H85" s="41"/>
      <c r="I85" s="33" t="s">
        <v>31</v>
      </c>
      <c r="J85" s="37" t="str">
        <f>E21</f>
        <v>Ing.Jiří Kubelka, Třeskonice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118</v>
      </c>
      <c r="D88" s="181" t="s">
        <v>57</v>
      </c>
      <c r="E88" s="181" t="s">
        <v>53</v>
      </c>
      <c r="F88" s="181" t="s">
        <v>54</v>
      </c>
      <c r="G88" s="181" t="s">
        <v>119</v>
      </c>
      <c r="H88" s="181" t="s">
        <v>120</v>
      </c>
      <c r="I88" s="181" t="s">
        <v>121</v>
      </c>
      <c r="J88" s="181" t="s">
        <v>110</v>
      </c>
      <c r="K88" s="182" t="s">
        <v>122</v>
      </c>
      <c r="L88" s="183"/>
      <c r="M88" s="93" t="s">
        <v>19</v>
      </c>
      <c r="N88" s="94" t="s">
        <v>42</v>
      </c>
      <c r="O88" s="94" t="s">
        <v>123</v>
      </c>
      <c r="P88" s="94" t="s">
        <v>124</v>
      </c>
      <c r="Q88" s="94" t="s">
        <v>125</v>
      </c>
      <c r="R88" s="94" t="s">
        <v>126</v>
      </c>
      <c r="S88" s="94" t="s">
        <v>127</v>
      </c>
      <c r="T88" s="95" t="s">
        <v>128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129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P90+P179</f>
        <v>0</v>
      </c>
      <c r="Q89" s="97"/>
      <c r="R89" s="186">
        <f>R90+R179</f>
        <v>7.8017388699999977</v>
      </c>
      <c r="S89" s="97"/>
      <c r="T89" s="187">
        <f>T90+T179</f>
        <v>6.1174999999999997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111</v>
      </c>
      <c r="BK89" s="188">
        <f>BK90+BK179</f>
        <v>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130</v>
      </c>
      <c r="F90" s="192" t="s">
        <v>131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P91+P107+P114+P133+P140+P155+P175</f>
        <v>0</v>
      </c>
      <c r="Q90" s="197"/>
      <c r="R90" s="198">
        <f>R91+R107+R114+R133+R140+R155+R175</f>
        <v>7.8001372699999978</v>
      </c>
      <c r="S90" s="197"/>
      <c r="T90" s="199">
        <f>T91+T107+T114+T133+T140+T155+T175</f>
        <v>6.1174999999999997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132</v>
      </c>
      <c r="BK90" s="202">
        <f>BK91+BK107+BK114+BK133+BK140+BK155+BK175</f>
        <v>0</v>
      </c>
    </row>
    <row r="91" s="12" customFormat="1" ht="22.8" customHeight="1">
      <c r="A91" s="12"/>
      <c r="B91" s="189"/>
      <c r="C91" s="190"/>
      <c r="D91" s="191" t="s">
        <v>71</v>
      </c>
      <c r="E91" s="203" t="s">
        <v>80</v>
      </c>
      <c r="F91" s="203" t="s">
        <v>133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SUM(P92:P106)</f>
        <v>0</v>
      </c>
      <c r="Q91" s="197"/>
      <c r="R91" s="198">
        <f>SUM(R92:R106)</f>
        <v>0.00726</v>
      </c>
      <c r="S91" s="197"/>
      <c r="T91" s="199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80</v>
      </c>
      <c r="AT91" s="201" t="s">
        <v>71</v>
      </c>
      <c r="AU91" s="201" t="s">
        <v>80</v>
      </c>
      <c r="AY91" s="200" t="s">
        <v>132</v>
      </c>
      <c r="BK91" s="202">
        <f>SUM(BK92:BK106)</f>
        <v>0</v>
      </c>
    </row>
    <row r="92" s="2" customFormat="1" ht="16.5" customHeight="1">
      <c r="A92" s="39"/>
      <c r="B92" s="40"/>
      <c r="C92" s="205" t="s">
        <v>80</v>
      </c>
      <c r="D92" s="205" t="s">
        <v>134</v>
      </c>
      <c r="E92" s="206" t="s">
        <v>188</v>
      </c>
      <c r="F92" s="207" t="s">
        <v>189</v>
      </c>
      <c r="G92" s="208" t="s">
        <v>190</v>
      </c>
      <c r="H92" s="209">
        <v>240</v>
      </c>
      <c r="I92" s="210"/>
      <c r="J92" s="211">
        <f>ROUND(I92*H92,2)</f>
        <v>0</v>
      </c>
      <c r="K92" s="207" t="s">
        <v>145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3.0000000000000001E-05</v>
      </c>
      <c r="R92" s="214">
        <f>Q92*H92</f>
        <v>0.0071999999999999998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138</v>
      </c>
      <c r="AT92" s="216" t="s">
        <v>134</v>
      </c>
      <c r="AU92" s="216" t="s">
        <v>82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138</v>
      </c>
      <c r="BM92" s="216" t="s">
        <v>191</v>
      </c>
    </row>
    <row r="93" s="2" customFormat="1">
      <c r="A93" s="39"/>
      <c r="B93" s="40"/>
      <c r="C93" s="41"/>
      <c r="D93" s="218" t="s">
        <v>140</v>
      </c>
      <c r="E93" s="41"/>
      <c r="F93" s="219" t="s">
        <v>192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140</v>
      </c>
      <c r="AU93" s="18" t="s">
        <v>82</v>
      </c>
    </row>
    <row r="94" s="2" customFormat="1">
      <c r="A94" s="39"/>
      <c r="B94" s="40"/>
      <c r="C94" s="41"/>
      <c r="D94" s="223" t="s">
        <v>148</v>
      </c>
      <c r="E94" s="41"/>
      <c r="F94" s="224" t="s">
        <v>193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148</v>
      </c>
      <c r="AU94" s="18" t="s">
        <v>82</v>
      </c>
    </row>
    <row r="95" s="13" customFormat="1">
      <c r="A95" s="13"/>
      <c r="B95" s="225"/>
      <c r="C95" s="226"/>
      <c r="D95" s="218" t="s">
        <v>150</v>
      </c>
      <c r="E95" s="227" t="s">
        <v>19</v>
      </c>
      <c r="F95" s="228" t="s">
        <v>194</v>
      </c>
      <c r="G95" s="226"/>
      <c r="H95" s="227" t="s">
        <v>19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150</v>
      </c>
      <c r="AU95" s="234" t="s">
        <v>82</v>
      </c>
      <c r="AV95" s="13" t="s">
        <v>80</v>
      </c>
      <c r="AW95" s="13" t="s">
        <v>33</v>
      </c>
      <c r="AX95" s="13" t="s">
        <v>72</v>
      </c>
      <c r="AY95" s="234" t="s">
        <v>132</v>
      </c>
    </row>
    <row r="96" s="14" customFormat="1">
      <c r="A96" s="14"/>
      <c r="B96" s="235"/>
      <c r="C96" s="236"/>
      <c r="D96" s="218" t="s">
        <v>150</v>
      </c>
      <c r="E96" s="237" t="s">
        <v>19</v>
      </c>
      <c r="F96" s="238" t="s">
        <v>195</v>
      </c>
      <c r="G96" s="236"/>
      <c r="H96" s="239">
        <v>240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150</v>
      </c>
      <c r="AU96" s="245" t="s">
        <v>82</v>
      </c>
      <c r="AV96" s="14" t="s">
        <v>82</v>
      </c>
      <c r="AW96" s="14" t="s">
        <v>33</v>
      </c>
      <c r="AX96" s="14" t="s">
        <v>80</v>
      </c>
      <c r="AY96" s="245" t="s">
        <v>132</v>
      </c>
    </row>
    <row r="97" s="2" customFormat="1" ht="16.5" customHeight="1">
      <c r="A97" s="39"/>
      <c r="B97" s="40"/>
      <c r="C97" s="205" t="s">
        <v>82</v>
      </c>
      <c r="D97" s="205" t="s">
        <v>134</v>
      </c>
      <c r="E97" s="206" t="s">
        <v>196</v>
      </c>
      <c r="F97" s="207" t="s">
        <v>197</v>
      </c>
      <c r="G97" s="208" t="s">
        <v>198</v>
      </c>
      <c r="H97" s="209">
        <v>10</v>
      </c>
      <c r="I97" s="210"/>
      <c r="J97" s="211">
        <f>ROUND(I97*H97,2)</f>
        <v>0</v>
      </c>
      <c r="K97" s="207" t="s">
        <v>145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138</v>
      </c>
      <c r="AT97" s="216" t="s">
        <v>134</v>
      </c>
      <c r="AU97" s="216" t="s">
        <v>82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138</v>
      </c>
      <c r="BM97" s="216" t="s">
        <v>199</v>
      </c>
    </row>
    <row r="98" s="2" customFormat="1">
      <c r="A98" s="39"/>
      <c r="B98" s="40"/>
      <c r="C98" s="41"/>
      <c r="D98" s="218" t="s">
        <v>140</v>
      </c>
      <c r="E98" s="41"/>
      <c r="F98" s="219" t="s">
        <v>200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82</v>
      </c>
    </row>
    <row r="99" s="2" customFormat="1">
      <c r="A99" s="39"/>
      <c r="B99" s="40"/>
      <c r="C99" s="41"/>
      <c r="D99" s="223" t="s">
        <v>148</v>
      </c>
      <c r="E99" s="41"/>
      <c r="F99" s="224" t="s">
        <v>201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148</v>
      </c>
      <c r="AU99" s="18" t="s">
        <v>82</v>
      </c>
    </row>
    <row r="100" s="2" customFormat="1" ht="16.5" customHeight="1">
      <c r="A100" s="39"/>
      <c r="B100" s="40"/>
      <c r="C100" s="205" t="s">
        <v>141</v>
      </c>
      <c r="D100" s="205" t="s">
        <v>134</v>
      </c>
      <c r="E100" s="206" t="s">
        <v>202</v>
      </c>
      <c r="F100" s="207" t="s">
        <v>203</v>
      </c>
      <c r="G100" s="208" t="s">
        <v>204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6.0000000000000002E-05</v>
      </c>
      <c r="R100" s="214">
        <f>Q100*H100</f>
        <v>6.0000000000000002E-05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138</v>
      </c>
      <c r="AT100" s="216" t="s">
        <v>134</v>
      </c>
      <c r="AU100" s="216" t="s">
        <v>82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138</v>
      </c>
      <c r="BM100" s="216" t="s">
        <v>205</v>
      </c>
    </row>
    <row r="101" s="2" customFormat="1">
      <c r="A101" s="39"/>
      <c r="B101" s="40"/>
      <c r="C101" s="41"/>
      <c r="D101" s="218" t="s">
        <v>140</v>
      </c>
      <c r="E101" s="41"/>
      <c r="F101" s="219" t="s">
        <v>203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82</v>
      </c>
    </row>
    <row r="102" s="2" customFormat="1" ht="16.5" customHeight="1">
      <c r="A102" s="39"/>
      <c r="B102" s="40"/>
      <c r="C102" s="205" t="s">
        <v>138</v>
      </c>
      <c r="D102" s="205" t="s">
        <v>134</v>
      </c>
      <c r="E102" s="206" t="s">
        <v>206</v>
      </c>
      <c r="F102" s="207" t="s">
        <v>207</v>
      </c>
      <c r="G102" s="208" t="s">
        <v>208</v>
      </c>
      <c r="H102" s="209">
        <v>1.98</v>
      </c>
      <c r="I102" s="210"/>
      <c r="J102" s="211">
        <f>ROUND(I102*H102,2)</f>
        <v>0</v>
      </c>
      <c r="K102" s="207" t="s">
        <v>145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138</v>
      </c>
      <c r="AT102" s="216" t="s">
        <v>134</v>
      </c>
      <c r="AU102" s="216" t="s">
        <v>82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138</v>
      </c>
      <c r="BM102" s="216" t="s">
        <v>209</v>
      </c>
    </row>
    <row r="103" s="2" customFormat="1">
      <c r="A103" s="39"/>
      <c r="B103" s="40"/>
      <c r="C103" s="41"/>
      <c r="D103" s="218" t="s">
        <v>140</v>
      </c>
      <c r="E103" s="41"/>
      <c r="F103" s="219" t="s">
        <v>210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82</v>
      </c>
    </row>
    <row r="104" s="2" customFormat="1">
      <c r="A104" s="39"/>
      <c r="B104" s="40"/>
      <c r="C104" s="41"/>
      <c r="D104" s="223" t="s">
        <v>148</v>
      </c>
      <c r="E104" s="41"/>
      <c r="F104" s="224" t="s">
        <v>211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148</v>
      </c>
      <c r="AU104" s="18" t="s">
        <v>82</v>
      </c>
    </row>
    <row r="105" s="13" customFormat="1">
      <c r="A105" s="13"/>
      <c r="B105" s="225"/>
      <c r="C105" s="226"/>
      <c r="D105" s="218" t="s">
        <v>150</v>
      </c>
      <c r="E105" s="227" t="s">
        <v>19</v>
      </c>
      <c r="F105" s="228" t="s">
        <v>212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150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132</v>
      </c>
    </row>
    <row r="106" s="14" customFormat="1">
      <c r="A106" s="14"/>
      <c r="B106" s="235"/>
      <c r="C106" s="236"/>
      <c r="D106" s="218" t="s">
        <v>150</v>
      </c>
      <c r="E106" s="237" t="s">
        <v>19</v>
      </c>
      <c r="F106" s="238" t="s">
        <v>213</v>
      </c>
      <c r="G106" s="236"/>
      <c r="H106" s="239">
        <v>1.98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150</v>
      </c>
      <c r="AU106" s="245" t="s">
        <v>82</v>
      </c>
      <c r="AV106" s="14" t="s">
        <v>82</v>
      </c>
      <c r="AW106" s="14" t="s">
        <v>33</v>
      </c>
      <c r="AX106" s="14" t="s">
        <v>80</v>
      </c>
      <c r="AY106" s="245" t="s">
        <v>132</v>
      </c>
    </row>
    <row r="107" s="12" customFormat="1" ht="22.8" customHeight="1">
      <c r="A107" s="12"/>
      <c r="B107" s="189"/>
      <c r="C107" s="190"/>
      <c r="D107" s="191" t="s">
        <v>71</v>
      </c>
      <c r="E107" s="203" t="s">
        <v>82</v>
      </c>
      <c r="F107" s="203" t="s">
        <v>214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SUM(P108:P113)</f>
        <v>0</v>
      </c>
      <c r="Q107" s="197"/>
      <c r="R107" s="198">
        <f>SUM(R108:R113)</f>
        <v>5.1263316299999993</v>
      </c>
      <c r="S107" s="197"/>
      <c r="T107" s="199">
        <f>SUM(T108:T113)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80</v>
      </c>
      <c r="AT107" s="201" t="s">
        <v>71</v>
      </c>
      <c r="AU107" s="201" t="s">
        <v>80</v>
      </c>
      <c r="AY107" s="200" t="s">
        <v>132</v>
      </c>
      <c r="BK107" s="202">
        <f>SUM(BK108:BK113)</f>
        <v>0</v>
      </c>
    </row>
    <row r="108" s="2" customFormat="1" ht="16.5" customHeight="1">
      <c r="A108" s="39"/>
      <c r="B108" s="40"/>
      <c r="C108" s="205" t="s">
        <v>167</v>
      </c>
      <c r="D108" s="205" t="s">
        <v>134</v>
      </c>
      <c r="E108" s="206" t="s">
        <v>215</v>
      </c>
      <c r="F108" s="207" t="s">
        <v>216</v>
      </c>
      <c r="G108" s="208" t="s">
        <v>208</v>
      </c>
      <c r="H108" s="209">
        <v>2.0489999999999999</v>
      </c>
      <c r="I108" s="210"/>
      <c r="J108" s="211">
        <f>ROUND(I108*H108,2)</f>
        <v>0</v>
      </c>
      <c r="K108" s="207" t="s">
        <v>145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2.5018699999999998</v>
      </c>
      <c r="R108" s="214">
        <f>Q108*H108</f>
        <v>5.1263316299999993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138</v>
      </c>
      <c r="AT108" s="216" t="s">
        <v>134</v>
      </c>
      <c r="AU108" s="216" t="s">
        <v>82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138</v>
      </c>
      <c r="BM108" s="216" t="s">
        <v>217</v>
      </c>
    </row>
    <row r="109" s="2" customFormat="1">
      <c r="A109" s="39"/>
      <c r="B109" s="40"/>
      <c r="C109" s="41"/>
      <c r="D109" s="218" t="s">
        <v>140</v>
      </c>
      <c r="E109" s="41"/>
      <c r="F109" s="219" t="s">
        <v>218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82</v>
      </c>
    </row>
    <row r="110" s="2" customFormat="1">
      <c r="A110" s="39"/>
      <c r="B110" s="40"/>
      <c r="C110" s="41"/>
      <c r="D110" s="223" t="s">
        <v>148</v>
      </c>
      <c r="E110" s="41"/>
      <c r="F110" s="224" t="s">
        <v>219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82</v>
      </c>
    </row>
    <row r="111" s="13" customFormat="1">
      <c r="A111" s="13"/>
      <c r="B111" s="225"/>
      <c r="C111" s="226"/>
      <c r="D111" s="218" t="s">
        <v>150</v>
      </c>
      <c r="E111" s="227" t="s">
        <v>19</v>
      </c>
      <c r="F111" s="228" t="s">
        <v>212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82</v>
      </c>
      <c r="AV111" s="13" t="s">
        <v>80</v>
      </c>
      <c r="AW111" s="13" t="s">
        <v>33</v>
      </c>
      <c r="AX111" s="13" t="s">
        <v>72</v>
      </c>
      <c r="AY111" s="234" t="s">
        <v>132</v>
      </c>
    </row>
    <row r="112" s="14" customFormat="1">
      <c r="A112" s="14"/>
      <c r="B112" s="235"/>
      <c r="C112" s="236"/>
      <c r="D112" s="218" t="s">
        <v>150</v>
      </c>
      <c r="E112" s="237" t="s">
        <v>19</v>
      </c>
      <c r="F112" s="238" t="s">
        <v>213</v>
      </c>
      <c r="G112" s="236"/>
      <c r="H112" s="239">
        <v>1.98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82</v>
      </c>
      <c r="AV112" s="14" t="s">
        <v>82</v>
      </c>
      <c r="AW112" s="14" t="s">
        <v>33</v>
      </c>
      <c r="AX112" s="14" t="s">
        <v>80</v>
      </c>
      <c r="AY112" s="245" t="s">
        <v>132</v>
      </c>
    </row>
    <row r="113" s="14" customFormat="1">
      <c r="A113" s="14"/>
      <c r="B113" s="235"/>
      <c r="C113" s="236"/>
      <c r="D113" s="218" t="s">
        <v>150</v>
      </c>
      <c r="E113" s="236"/>
      <c r="F113" s="238" t="s">
        <v>220</v>
      </c>
      <c r="G113" s="236"/>
      <c r="H113" s="239">
        <v>2.0489999999999999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150</v>
      </c>
      <c r="AU113" s="245" t="s">
        <v>82</v>
      </c>
      <c r="AV113" s="14" t="s">
        <v>82</v>
      </c>
      <c r="AW113" s="14" t="s">
        <v>4</v>
      </c>
      <c r="AX113" s="14" t="s">
        <v>80</v>
      </c>
      <c r="AY113" s="245" t="s">
        <v>132</v>
      </c>
    </row>
    <row r="114" s="12" customFormat="1" ht="22.8" customHeight="1">
      <c r="A114" s="12"/>
      <c r="B114" s="189"/>
      <c r="C114" s="190"/>
      <c r="D114" s="191" t="s">
        <v>71</v>
      </c>
      <c r="E114" s="203" t="s">
        <v>141</v>
      </c>
      <c r="F114" s="203" t="s">
        <v>142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SUM(P115:P132)</f>
        <v>0</v>
      </c>
      <c r="Q114" s="197"/>
      <c r="R114" s="198">
        <f>SUM(R115:R132)</f>
        <v>2.4293798400000002</v>
      </c>
      <c r="S114" s="197"/>
      <c r="T114" s="199">
        <f>SUM(T115:T132)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80</v>
      </c>
      <c r="AT114" s="201" t="s">
        <v>71</v>
      </c>
      <c r="AU114" s="201" t="s">
        <v>80</v>
      </c>
      <c r="AY114" s="200" t="s">
        <v>132</v>
      </c>
      <c r="BK114" s="202">
        <f>SUM(BK115:BK132)</f>
        <v>0</v>
      </c>
    </row>
    <row r="115" s="2" customFormat="1" ht="24.15" customHeight="1">
      <c r="A115" s="39"/>
      <c r="B115" s="40"/>
      <c r="C115" s="205" t="s">
        <v>175</v>
      </c>
      <c r="D115" s="205" t="s">
        <v>134</v>
      </c>
      <c r="E115" s="206" t="s">
        <v>221</v>
      </c>
      <c r="F115" s="207" t="s">
        <v>222</v>
      </c>
      <c r="G115" s="208" t="s">
        <v>204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138</v>
      </c>
      <c r="AT115" s="216" t="s">
        <v>134</v>
      </c>
      <c r="AU115" s="216" t="s">
        <v>82</v>
      </c>
      <c r="AY115" s="18" t="s">
        <v>132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138</v>
      </c>
      <c r="BM115" s="216" t="s">
        <v>223</v>
      </c>
    </row>
    <row r="116" s="2" customFormat="1">
      <c r="A116" s="39"/>
      <c r="B116" s="40"/>
      <c r="C116" s="41"/>
      <c r="D116" s="218" t="s">
        <v>140</v>
      </c>
      <c r="E116" s="41"/>
      <c r="F116" s="219" t="s">
        <v>222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140</v>
      </c>
      <c r="AU116" s="18" t="s">
        <v>82</v>
      </c>
    </row>
    <row r="117" s="2" customFormat="1" ht="21.75" customHeight="1">
      <c r="A117" s="39"/>
      <c r="B117" s="40"/>
      <c r="C117" s="205" t="s">
        <v>224</v>
      </c>
      <c r="D117" s="205" t="s">
        <v>134</v>
      </c>
      <c r="E117" s="206" t="s">
        <v>225</v>
      </c>
      <c r="F117" s="207" t="s">
        <v>226</v>
      </c>
      <c r="G117" s="208" t="s">
        <v>204</v>
      </c>
      <c r="H117" s="209">
        <v>1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138</v>
      </c>
      <c r="AT117" s="216" t="s">
        <v>134</v>
      </c>
      <c r="AU117" s="216" t="s">
        <v>82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138</v>
      </c>
      <c r="BM117" s="216" t="s">
        <v>227</v>
      </c>
    </row>
    <row r="118" s="2" customFormat="1">
      <c r="A118" s="39"/>
      <c r="B118" s="40"/>
      <c r="C118" s="41"/>
      <c r="D118" s="218" t="s">
        <v>140</v>
      </c>
      <c r="E118" s="41"/>
      <c r="F118" s="219" t="s">
        <v>226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82</v>
      </c>
    </row>
    <row r="119" s="13" customFormat="1">
      <c r="A119" s="13"/>
      <c r="B119" s="225"/>
      <c r="C119" s="226"/>
      <c r="D119" s="218" t="s">
        <v>150</v>
      </c>
      <c r="E119" s="227" t="s">
        <v>19</v>
      </c>
      <c r="F119" s="228" t="s">
        <v>228</v>
      </c>
      <c r="G119" s="226"/>
      <c r="H119" s="227" t="s">
        <v>19</v>
      </c>
      <c r="I119" s="229"/>
      <c r="J119" s="226"/>
      <c r="K119" s="226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150</v>
      </c>
      <c r="AU119" s="234" t="s">
        <v>82</v>
      </c>
      <c r="AV119" s="13" t="s">
        <v>80</v>
      </c>
      <c r="AW119" s="13" t="s">
        <v>33</v>
      </c>
      <c r="AX119" s="13" t="s">
        <v>72</v>
      </c>
      <c r="AY119" s="234" t="s">
        <v>132</v>
      </c>
    </row>
    <row r="120" s="14" customFormat="1">
      <c r="A120" s="14"/>
      <c r="B120" s="235"/>
      <c r="C120" s="236"/>
      <c r="D120" s="218" t="s">
        <v>150</v>
      </c>
      <c r="E120" s="237" t="s">
        <v>19</v>
      </c>
      <c r="F120" s="238" t="s">
        <v>80</v>
      </c>
      <c r="G120" s="236"/>
      <c r="H120" s="239">
        <v>1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150</v>
      </c>
      <c r="AU120" s="245" t="s">
        <v>82</v>
      </c>
      <c r="AV120" s="14" t="s">
        <v>82</v>
      </c>
      <c r="AW120" s="14" t="s">
        <v>33</v>
      </c>
      <c r="AX120" s="14" t="s">
        <v>80</v>
      </c>
      <c r="AY120" s="245" t="s">
        <v>132</v>
      </c>
    </row>
    <row r="121" s="2" customFormat="1" ht="16.5" customHeight="1">
      <c r="A121" s="39"/>
      <c r="B121" s="40"/>
      <c r="C121" s="205" t="s">
        <v>159</v>
      </c>
      <c r="D121" s="205" t="s">
        <v>134</v>
      </c>
      <c r="E121" s="206" t="s">
        <v>229</v>
      </c>
      <c r="F121" s="207" t="s">
        <v>230</v>
      </c>
      <c r="G121" s="208" t="s">
        <v>204</v>
      </c>
      <c r="H121" s="209">
        <v>1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138</v>
      </c>
      <c r="AT121" s="216" t="s">
        <v>134</v>
      </c>
      <c r="AU121" s="216" t="s">
        <v>82</v>
      </c>
      <c r="AY121" s="18" t="s">
        <v>132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138</v>
      </c>
      <c r="BM121" s="216" t="s">
        <v>231</v>
      </c>
    </row>
    <row r="122" s="2" customFormat="1">
      <c r="A122" s="39"/>
      <c r="B122" s="40"/>
      <c r="C122" s="41"/>
      <c r="D122" s="218" t="s">
        <v>140</v>
      </c>
      <c r="E122" s="41"/>
      <c r="F122" s="219" t="s">
        <v>230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82</v>
      </c>
    </row>
    <row r="123" s="2" customFormat="1" ht="16.5" customHeight="1">
      <c r="A123" s="39"/>
      <c r="B123" s="40"/>
      <c r="C123" s="205" t="s">
        <v>232</v>
      </c>
      <c r="D123" s="205" t="s">
        <v>134</v>
      </c>
      <c r="E123" s="206" t="s">
        <v>233</v>
      </c>
      <c r="F123" s="207" t="s">
        <v>234</v>
      </c>
      <c r="G123" s="208" t="s">
        <v>208</v>
      </c>
      <c r="H123" s="209">
        <v>0.76800000000000002</v>
      </c>
      <c r="I123" s="210"/>
      <c r="J123" s="211">
        <f>ROUND(I123*H123,2)</f>
        <v>0</v>
      </c>
      <c r="K123" s="207" t="s">
        <v>145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3.11388</v>
      </c>
      <c r="R123" s="214">
        <f>Q123*H123</f>
        <v>2.39145984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138</v>
      </c>
      <c r="AT123" s="216" t="s">
        <v>134</v>
      </c>
      <c r="AU123" s="216" t="s">
        <v>82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138</v>
      </c>
      <c r="BM123" s="216" t="s">
        <v>235</v>
      </c>
    </row>
    <row r="124" s="2" customFormat="1">
      <c r="A124" s="39"/>
      <c r="B124" s="40"/>
      <c r="C124" s="41"/>
      <c r="D124" s="218" t="s">
        <v>140</v>
      </c>
      <c r="E124" s="41"/>
      <c r="F124" s="219" t="s">
        <v>236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140</v>
      </c>
      <c r="AU124" s="18" t="s">
        <v>82</v>
      </c>
    </row>
    <row r="125" s="2" customFormat="1">
      <c r="A125" s="39"/>
      <c r="B125" s="40"/>
      <c r="C125" s="41"/>
      <c r="D125" s="223" t="s">
        <v>148</v>
      </c>
      <c r="E125" s="41"/>
      <c r="F125" s="224" t="s">
        <v>237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148</v>
      </c>
      <c r="AU125" s="18" t="s">
        <v>82</v>
      </c>
    </row>
    <row r="126" s="13" customFormat="1">
      <c r="A126" s="13"/>
      <c r="B126" s="225"/>
      <c r="C126" s="226"/>
      <c r="D126" s="218" t="s">
        <v>150</v>
      </c>
      <c r="E126" s="227" t="s">
        <v>19</v>
      </c>
      <c r="F126" s="228" t="s">
        <v>238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150</v>
      </c>
      <c r="AU126" s="234" t="s">
        <v>82</v>
      </c>
      <c r="AV126" s="13" t="s">
        <v>80</v>
      </c>
      <c r="AW126" s="13" t="s">
        <v>33</v>
      </c>
      <c r="AX126" s="13" t="s">
        <v>72</v>
      </c>
      <c r="AY126" s="234" t="s">
        <v>132</v>
      </c>
    </row>
    <row r="127" s="14" customFormat="1">
      <c r="A127" s="14"/>
      <c r="B127" s="235"/>
      <c r="C127" s="236"/>
      <c r="D127" s="218" t="s">
        <v>150</v>
      </c>
      <c r="E127" s="237" t="s">
        <v>19</v>
      </c>
      <c r="F127" s="238" t="s">
        <v>239</v>
      </c>
      <c r="G127" s="236"/>
      <c r="H127" s="239">
        <v>0.76800000000000002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150</v>
      </c>
      <c r="AU127" s="245" t="s">
        <v>82</v>
      </c>
      <c r="AV127" s="14" t="s">
        <v>82</v>
      </c>
      <c r="AW127" s="14" t="s">
        <v>33</v>
      </c>
      <c r="AX127" s="14" t="s">
        <v>80</v>
      </c>
      <c r="AY127" s="245" t="s">
        <v>132</v>
      </c>
    </row>
    <row r="128" s="2" customFormat="1" ht="16.5" customHeight="1">
      <c r="A128" s="39"/>
      <c r="B128" s="40"/>
      <c r="C128" s="205" t="s">
        <v>240</v>
      </c>
      <c r="D128" s="205" t="s">
        <v>134</v>
      </c>
      <c r="E128" s="206" t="s">
        <v>241</v>
      </c>
      <c r="F128" s="207" t="s">
        <v>242</v>
      </c>
      <c r="G128" s="208" t="s">
        <v>204</v>
      </c>
      <c r="H128" s="209">
        <v>48</v>
      </c>
      <c r="I128" s="210"/>
      <c r="J128" s="211">
        <f>ROUND(I128*H128,2)</f>
        <v>0</v>
      </c>
      <c r="K128" s="207" t="s">
        <v>145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0.00079000000000000001</v>
      </c>
      <c r="R128" s="214">
        <f>Q128*H128</f>
        <v>0.037920000000000002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138</v>
      </c>
      <c r="AT128" s="216" t="s">
        <v>134</v>
      </c>
      <c r="AU128" s="216" t="s">
        <v>82</v>
      </c>
      <c r="AY128" s="18" t="s">
        <v>132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138</v>
      </c>
      <c r="BM128" s="216" t="s">
        <v>243</v>
      </c>
    </row>
    <row r="129" s="2" customFormat="1">
      <c r="A129" s="39"/>
      <c r="B129" s="40"/>
      <c r="C129" s="41"/>
      <c r="D129" s="218" t="s">
        <v>140</v>
      </c>
      <c r="E129" s="41"/>
      <c r="F129" s="219" t="s">
        <v>244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82</v>
      </c>
    </row>
    <row r="130" s="2" customFormat="1">
      <c r="A130" s="39"/>
      <c r="B130" s="40"/>
      <c r="C130" s="41"/>
      <c r="D130" s="223" t="s">
        <v>148</v>
      </c>
      <c r="E130" s="41"/>
      <c r="F130" s="224" t="s">
        <v>245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148</v>
      </c>
      <c r="AU130" s="18" t="s">
        <v>82</v>
      </c>
    </row>
    <row r="131" s="13" customFormat="1">
      <c r="A131" s="13"/>
      <c r="B131" s="225"/>
      <c r="C131" s="226"/>
      <c r="D131" s="218" t="s">
        <v>150</v>
      </c>
      <c r="E131" s="227" t="s">
        <v>19</v>
      </c>
      <c r="F131" s="228" t="s">
        <v>246</v>
      </c>
      <c r="G131" s="226"/>
      <c r="H131" s="227" t="s">
        <v>19</v>
      </c>
      <c r="I131" s="229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150</v>
      </c>
      <c r="AU131" s="234" t="s">
        <v>82</v>
      </c>
      <c r="AV131" s="13" t="s">
        <v>80</v>
      </c>
      <c r="AW131" s="13" t="s">
        <v>33</v>
      </c>
      <c r="AX131" s="13" t="s">
        <v>72</v>
      </c>
      <c r="AY131" s="234" t="s">
        <v>132</v>
      </c>
    </row>
    <row r="132" s="14" customFormat="1">
      <c r="A132" s="14"/>
      <c r="B132" s="235"/>
      <c r="C132" s="236"/>
      <c r="D132" s="218" t="s">
        <v>150</v>
      </c>
      <c r="E132" s="237" t="s">
        <v>19</v>
      </c>
      <c r="F132" s="238" t="s">
        <v>247</v>
      </c>
      <c r="G132" s="236"/>
      <c r="H132" s="239">
        <v>48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150</v>
      </c>
      <c r="AU132" s="245" t="s">
        <v>82</v>
      </c>
      <c r="AV132" s="14" t="s">
        <v>82</v>
      </c>
      <c r="AW132" s="14" t="s">
        <v>33</v>
      </c>
      <c r="AX132" s="14" t="s">
        <v>80</v>
      </c>
      <c r="AY132" s="245" t="s">
        <v>132</v>
      </c>
    </row>
    <row r="133" s="12" customFormat="1" ht="22.8" customHeight="1">
      <c r="A133" s="12"/>
      <c r="B133" s="189"/>
      <c r="C133" s="190"/>
      <c r="D133" s="191" t="s">
        <v>71</v>
      </c>
      <c r="E133" s="203" t="s">
        <v>138</v>
      </c>
      <c r="F133" s="203" t="s">
        <v>248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SUM(P134:P139)</f>
        <v>0</v>
      </c>
      <c r="Q133" s="197"/>
      <c r="R133" s="198">
        <f>SUM(R134:R139)</f>
        <v>0.010920000000000001</v>
      </c>
      <c r="S133" s="197"/>
      <c r="T133" s="199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80</v>
      </c>
      <c r="AT133" s="201" t="s">
        <v>71</v>
      </c>
      <c r="AU133" s="201" t="s">
        <v>80</v>
      </c>
      <c r="AY133" s="200" t="s">
        <v>132</v>
      </c>
      <c r="BK133" s="202">
        <f>SUM(BK134:BK139)</f>
        <v>0</v>
      </c>
    </row>
    <row r="134" s="2" customFormat="1" ht="16.5" customHeight="1">
      <c r="A134" s="39"/>
      <c r="B134" s="40"/>
      <c r="C134" s="205" t="s">
        <v>249</v>
      </c>
      <c r="D134" s="205" t="s">
        <v>134</v>
      </c>
      <c r="E134" s="206" t="s">
        <v>250</v>
      </c>
      <c r="F134" s="207" t="s">
        <v>251</v>
      </c>
      <c r="G134" s="208" t="s">
        <v>252</v>
      </c>
      <c r="H134" s="209">
        <v>2.3999999999999999</v>
      </c>
      <c r="I134" s="210"/>
      <c r="J134" s="211">
        <f>ROUND(I134*H134,2)</f>
        <v>0</v>
      </c>
      <c r="K134" s="207" t="s">
        <v>145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0.0045500000000000002</v>
      </c>
      <c r="R134" s="214">
        <f>Q134*H134</f>
        <v>0.010920000000000001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138</v>
      </c>
      <c r="AT134" s="216" t="s">
        <v>134</v>
      </c>
      <c r="AU134" s="216" t="s">
        <v>82</v>
      </c>
      <c r="AY134" s="18" t="s">
        <v>132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138</v>
      </c>
      <c r="BM134" s="216" t="s">
        <v>253</v>
      </c>
    </row>
    <row r="135" s="2" customFormat="1">
      <c r="A135" s="39"/>
      <c r="B135" s="40"/>
      <c r="C135" s="41"/>
      <c r="D135" s="218" t="s">
        <v>140</v>
      </c>
      <c r="E135" s="41"/>
      <c r="F135" s="219" t="s">
        <v>254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82</v>
      </c>
    </row>
    <row r="136" s="2" customFormat="1">
      <c r="A136" s="39"/>
      <c r="B136" s="40"/>
      <c r="C136" s="41"/>
      <c r="D136" s="223" t="s">
        <v>148</v>
      </c>
      <c r="E136" s="41"/>
      <c r="F136" s="224" t="s">
        <v>255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148</v>
      </c>
      <c r="AU136" s="18" t="s">
        <v>82</v>
      </c>
    </row>
    <row r="137" s="13" customFormat="1">
      <c r="A137" s="13"/>
      <c r="B137" s="225"/>
      <c r="C137" s="226"/>
      <c r="D137" s="218" t="s">
        <v>150</v>
      </c>
      <c r="E137" s="227" t="s">
        <v>19</v>
      </c>
      <c r="F137" s="228" t="s">
        <v>256</v>
      </c>
      <c r="G137" s="226"/>
      <c r="H137" s="227" t="s">
        <v>19</v>
      </c>
      <c r="I137" s="229"/>
      <c r="J137" s="226"/>
      <c r="K137" s="226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150</v>
      </c>
      <c r="AU137" s="234" t="s">
        <v>82</v>
      </c>
      <c r="AV137" s="13" t="s">
        <v>80</v>
      </c>
      <c r="AW137" s="13" t="s">
        <v>33</v>
      </c>
      <c r="AX137" s="13" t="s">
        <v>72</v>
      </c>
      <c r="AY137" s="234" t="s">
        <v>132</v>
      </c>
    </row>
    <row r="138" s="13" customFormat="1">
      <c r="A138" s="13"/>
      <c r="B138" s="225"/>
      <c r="C138" s="226"/>
      <c r="D138" s="218" t="s">
        <v>150</v>
      </c>
      <c r="E138" s="227" t="s">
        <v>19</v>
      </c>
      <c r="F138" s="228" t="s">
        <v>257</v>
      </c>
      <c r="G138" s="226"/>
      <c r="H138" s="227" t="s">
        <v>19</v>
      </c>
      <c r="I138" s="229"/>
      <c r="J138" s="226"/>
      <c r="K138" s="226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150</v>
      </c>
      <c r="AU138" s="234" t="s">
        <v>82</v>
      </c>
      <c r="AV138" s="13" t="s">
        <v>80</v>
      </c>
      <c r="AW138" s="13" t="s">
        <v>33</v>
      </c>
      <c r="AX138" s="13" t="s">
        <v>72</v>
      </c>
      <c r="AY138" s="234" t="s">
        <v>132</v>
      </c>
    </row>
    <row r="139" s="14" customFormat="1">
      <c r="A139" s="14"/>
      <c r="B139" s="235"/>
      <c r="C139" s="236"/>
      <c r="D139" s="218" t="s">
        <v>150</v>
      </c>
      <c r="E139" s="237" t="s">
        <v>19</v>
      </c>
      <c r="F139" s="238" t="s">
        <v>258</v>
      </c>
      <c r="G139" s="236"/>
      <c r="H139" s="239">
        <v>2.3999999999999999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150</v>
      </c>
      <c r="AU139" s="245" t="s">
        <v>82</v>
      </c>
      <c r="AV139" s="14" t="s">
        <v>82</v>
      </c>
      <c r="AW139" s="14" t="s">
        <v>33</v>
      </c>
      <c r="AX139" s="14" t="s">
        <v>80</v>
      </c>
      <c r="AY139" s="245" t="s">
        <v>132</v>
      </c>
    </row>
    <row r="140" s="12" customFormat="1" ht="22.8" customHeight="1">
      <c r="A140" s="12"/>
      <c r="B140" s="189"/>
      <c r="C140" s="190"/>
      <c r="D140" s="191" t="s">
        <v>71</v>
      </c>
      <c r="E140" s="203" t="s">
        <v>159</v>
      </c>
      <c r="F140" s="203" t="s">
        <v>160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SUM(P141:P154)</f>
        <v>0</v>
      </c>
      <c r="Q140" s="197"/>
      <c r="R140" s="198">
        <f>SUM(R141:R154)</f>
        <v>0.048810000000000006</v>
      </c>
      <c r="S140" s="197"/>
      <c r="T140" s="199">
        <f>SUM(T141:T154)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80</v>
      </c>
      <c r="AT140" s="201" t="s">
        <v>71</v>
      </c>
      <c r="AU140" s="201" t="s">
        <v>80</v>
      </c>
      <c r="AY140" s="200" t="s">
        <v>132</v>
      </c>
      <c r="BK140" s="202">
        <f>SUM(BK141:BK154)</f>
        <v>0</v>
      </c>
    </row>
    <row r="141" s="2" customFormat="1" ht="16.5" customHeight="1">
      <c r="A141" s="39"/>
      <c r="B141" s="40"/>
      <c r="C141" s="205" t="s">
        <v>259</v>
      </c>
      <c r="D141" s="205" t="s">
        <v>134</v>
      </c>
      <c r="E141" s="206" t="s">
        <v>260</v>
      </c>
      <c r="F141" s="207" t="s">
        <v>261</v>
      </c>
      <c r="G141" s="208" t="s">
        <v>204</v>
      </c>
      <c r="H141" s="209">
        <v>1</v>
      </c>
      <c r="I141" s="210"/>
      <c r="J141" s="211">
        <f>ROUND(I141*H141,2)</f>
        <v>0</v>
      </c>
      <c r="K141" s="207" t="s">
        <v>145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1.0000000000000001E-05</v>
      </c>
      <c r="R141" s="214">
        <f>Q141*H141</f>
        <v>1.0000000000000001E-05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138</v>
      </c>
      <c r="AT141" s="216" t="s">
        <v>134</v>
      </c>
      <c r="AU141" s="216" t="s">
        <v>82</v>
      </c>
      <c r="AY141" s="18" t="s">
        <v>132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138</v>
      </c>
      <c r="BM141" s="216" t="s">
        <v>262</v>
      </c>
    </row>
    <row r="142" s="2" customFormat="1">
      <c r="A142" s="39"/>
      <c r="B142" s="40"/>
      <c r="C142" s="41"/>
      <c r="D142" s="218" t="s">
        <v>140</v>
      </c>
      <c r="E142" s="41"/>
      <c r="F142" s="219" t="s">
        <v>263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82</v>
      </c>
    </row>
    <row r="143" s="2" customFormat="1">
      <c r="A143" s="39"/>
      <c r="B143" s="40"/>
      <c r="C143" s="41"/>
      <c r="D143" s="223" t="s">
        <v>148</v>
      </c>
      <c r="E143" s="41"/>
      <c r="F143" s="224" t="s">
        <v>264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148</v>
      </c>
      <c r="AU143" s="18" t="s">
        <v>82</v>
      </c>
    </row>
    <row r="144" s="2" customFormat="1" ht="16.5" customHeight="1">
      <c r="A144" s="39"/>
      <c r="B144" s="40"/>
      <c r="C144" s="250" t="s">
        <v>265</v>
      </c>
      <c r="D144" s="250" t="s">
        <v>266</v>
      </c>
      <c r="E144" s="251" t="s">
        <v>267</v>
      </c>
      <c r="F144" s="252" t="s">
        <v>268</v>
      </c>
      <c r="G144" s="253" t="s">
        <v>204</v>
      </c>
      <c r="H144" s="254">
        <v>1</v>
      </c>
      <c r="I144" s="255"/>
      <c r="J144" s="256">
        <f>ROUND(I144*H144,2)</f>
        <v>0</v>
      </c>
      <c r="K144" s="252" t="s">
        <v>145</v>
      </c>
      <c r="L144" s="257"/>
      <c r="M144" s="258" t="s">
        <v>19</v>
      </c>
      <c r="N144" s="259" t="s">
        <v>43</v>
      </c>
      <c r="O144" s="85"/>
      <c r="P144" s="214">
        <f>O144*H144</f>
        <v>0</v>
      </c>
      <c r="Q144" s="214">
        <v>0.00080000000000000004</v>
      </c>
      <c r="R144" s="214">
        <f>Q144*H144</f>
        <v>0.00080000000000000004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159</v>
      </c>
      <c r="AT144" s="216" t="s">
        <v>266</v>
      </c>
      <c r="AU144" s="216" t="s">
        <v>82</v>
      </c>
      <c r="AY144" s="18" t="s">
        <v>132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138</v>
      </c>
      <c r="BM144" s="216" t="s">
        <v>269</v>
      </c>
    </row>
    <row r="145" s="2" customFormat="1">
      <c r="A145" s="39"/>
      <c r="B145" s="40"/>
      <c r="C145" s="41"/>
      <c r="D145" s="218" t="s">
        <v>140</v>
      </c>
      <c r="E145" s="41"/>
      <c r="F145" s="219" t="s">
        <v>268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82</v>
      </c>
    </row>
    <row r="146" s="2" customFormat="1" ht="16.5" customHeight="1">
      <c r="A146" s="39"/>
      <c r="B146" s="40"/>
      <c r="C146" s="205" t="s">
        <v>270</v>
      </c>
      <c r="D146" s="205" t="s">
        <v>134</v>
      </c>
      <c r="E146" s="206" t="s">
        <v>271</v>
      </c>
      <c r="F146" s="207" t="s">
        <v>272</v>
      </c>
      <c r="G146" s="208" t="s">
        <v>204</v>
      </c>
      <c r="H146" s="209">
        <v>1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138</v>
      </c>
      <c r="AT146" s="216" t="s">
        <v>134</v>
      </c>
      <c r="AU146" s="216" t="s">
        <v>82</v>
      </c>
      <c r="AY146" s="18" t="s">
        <v>132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138</v>
      </c>
      <c r="BM146" s="216" t="s">
        <v>273</v>
      </c>
    </row>
    <row r="147" s="2" customFormat="1">
      <c r="A147" s="39"/>
      <c r="B147" s="40"/>
      <c r="C147" s="41"/>
      <c r="D147" s="218" t="s">
        <v>140</v>
      </c>
      <c r="E147" s="41"/>
      <c r="F147" s="219" t="s">
        <v>272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140</v>
      </c>
      <c r="AU147" s="18" t="s">
        <v>82</v>
      </c>
    </row>
    <row r="148" s="2" customFormat="1" ht="21.75" customHeight="1">
      <c r="A148" s="39"/>
      <c r="B148" s="40"/>
      <c r="C148" s="250" t="s">
        <v>8</v>
      </c>
      <c r="D148" s="250" t="s">
        <v>266</v>
      </c>
      <c r="E148" s="251" t="s">
        <v>274</v>
      </c>
      <c r="F148" s="252" t="s">
        <v>275</v>
      </c>
      <c r="G148" s="253" t="s">
        <v>137</v>
      </c>
      <c r="H148" s="254">
        <v>35</v>
      </c>
      <c r="I148" s="255"/>
      <c r="J148" s="256">
        <f>ROUND(I148*H148,2)</f>
        <v>0</v>
      </c>
      <c r="K148" s="252" t="s">
        <v>19</v>
      </c>
      <c r="L148" s="257"/>
      <c r="M148" s="258" t="s">
        <v>19</v>
      </c>
      <c r="N148" s="259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159</v>
      </c>
      <c r="AT148" s="216" t="s">
        <v>266</v>
      </c>
      <c r="AU148" s="216" t="s">
        <v>82</v>
      </c>
      <c r="AY148" s="18" t="s">
        <v>132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138</v>
      </c>
      <c r="BM148" s="216" t="s">
        <v>276</v>
      </c>
    </row>
    <row r="149" s="2" customFormat="1">
      <c r="A149" s="39"/>
      <c r="B149" s="40"/>
      <c r="C149" s="41"/>
      <c r="D149" s="218" t="s">
        <v>140</v>
      </c>
      <c r="E149" s="41"/>
      <c r="F149" s="219" t="s">
        <v>275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140</v>
      </c>
      <c r="AU149" s="18" t="s">
        <v>82</v>
      </c>
    </row>
    <row r="150" s="2" customFormat="1" ht="16.5" customHeight="1">
      <c r="A150" s="39"/>
      <c r="B150" s="40"/>
      <c r="C150" s="250" t="s">
        <v>277</v>
      </c>
      <c r="D150" s="250" t="s">
        <v>266</v>
      </c>
      <c r="E150" s="251" t="s">
        <v>278</v>
      </c>
      <c r="F150" s="252" t="s">
        <v>279</v>
      </c>
      <c r="G150" s="253" t="s">
        <v>178</v>
      </c>
      <c r="H150" s="254">
        <v>0.048000000000000001</v>
      </c>
      <c r="I150" s="255"/>
      <c r="J150" s="256">
        <f>ROUND(I150*H150,2)</f>
        <v>0</v>
      </c>
      <c r="K150" s="252" t="s">
        <v>145</v>
      </c>
      <c r="L150" s="257"/>
      <c r="M150" s="258" t="s">
        <v>19</v>
      </c>
      <c r="N150" s="259" t="s">
        <v>43</v>
      </c>
      <c r="O150" s="85"/>
      <c r="P150" s="214">
        <f>O150*H150</f>
        <v>0</v>
      </c>
      <c r="Q150" s="214">
        <v>1</v>
      </c>
      <c r="R150" s="214">
        <f>Q150*H150</f>
        <v>0.048000000000000001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159</v>
      </c>
      <c r="AT150" s="216" t="s">
        <v>266</v>
      </c>
      <c r="AU150" s="216" t="s">
        <v>82</v>
      </c>
      <c r="AY150" s="18" t="s">
        <v>132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138</v>
      </c>
      <c r="BM150" s="216" t="s">
        <v>280</v>
      </c>
    </row>
    <row r="151" s="2" customFormat="1">
      <c r="A151" s="39"/>
      <c r="B151" s="40"/>
      <c r="C151" s="41"/>
      <c r="D151" s="218" t="s">
        <v>140</v>
      </c>
      <c r="E151" s="41"/>
      <c r="F151" s="219" t="s">
        <v>279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82</v>
      </c>
    </row>
    <row r="152" s="13" customFormat="1">
      <c r="A152" s="13"/>
      <c r="B152" s="225"/>
      <c r="C152" s="226"/>
      <c r="D152" s="218" t="s">
        <v>150</v>
      </c>
      <c r="E152" s="227" t="s">
        <v>19</v>
      </c>
      <c r="F152" s="228" t="s">
        <v>281</v>
      </c>
      <c r="G152" s="226"/>
      <c r="H152" s="227" t="s">
        <v>19</v>
      </c>
      <c r="I152" s="229"/>
      <c r="J152" s="226"/>
      <c r="K152" s="226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150</v>
      </c>
      <c r="AU152" s="234" t="s">
        <v>82</v>
      </c>
      <c r="AV152" s="13" t="s">
        <v>80</v>
      </c>
      <c r="AW152" s="13" t="s">
        <v>33</v>
      </c>
      <c r="AX152" s="13" t="s">
        <v>72</v>
      </c>
      <c r="AY152" s="234" t="s">
        <v>132</v>
      </c>
    </row>
    <row r="153" s="13" customFormat="1">
      <c r="A153" s="13"/>
      <c r="B153" s="225"/>
      <c r="C153" s="226"/>
      <c r="D153" s="218" t="s">
        <v>150</v>
      </c>
      <c r="E153" s="227" t="s">
        <v>19</v>
      </c>
      <c r="F153" s="228" t="s">
        <v>282</v>
      </c>
      <c r="G153" s="226"/>
      <c r="H153" s="227" t="s">
        <v>19</v>
      </c>
      <c r="I153" s="229"/>
      <c r="J153" s="226"/>
      <c r="K153" s="226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150</v>
      </c>
      <c r="AU153" s="234" t="s">
        <v>82</v>
      </c>
      <c r="AV153" s="13" t="s">
        <v>80</v>
      </c>
      <c r="AW153" s="13" t="s">
        <v>33</v>
      </c>
      <c r="AX153" s="13" t="s">
        <v>72</v>
      </c>
      <c r="AY153" s="234" t="s">
        <v>132</v>
      </c>
    </row>
    <row r="154" s="14" customFormat="1">
      <c r="A154" s="14"/>
      <c r="B154" s="235"/>
      <c r="C154" s="236"/>
      <c r="D154" s="218" t="s">
        <v>150</v>
      </c>
      <c r="E154" s="237" t="s">
        <v>19</v>
      </c>
      <c r="F154" s="238" t="s">
        <v>283</v>
      </c>
      <c r="G154" s="236"/>
      <c r="H154" s="239">
        <v>0.048000000000000001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150</v>
      </c>
      <c r="AU154" s="245" t="s">
        <v>82</v>
      </c>
      <c r="AV154" s="14" t="s">
        <v>82</v>
      </c>
      <c r="AW154" s="14" t="s">
        <v>33</v>
      </c>
      <c r="AX154" s="14" t="s">
        <v>80</v>
      </c>
      <c r="AY154" s="245" t="s">
        <v>132</v>
      </c>
    </row>
    <row r="155" s="12" customFormat="1" ht="22.8" customHeight="1">
      <c r="A155" s="12"/>
      <c r="B155" s="189"/>
      <c r="C155" s="190"/>
      <c r="D155" s="191" t="s">
        <v>71</v>
      </c>
      <c r="E155" s="203" t="s">
        <v>232</v>
      </c>
      <c r="F155" s="203" t="s">
        <v>284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SUM(P156:P174)</f>
        <v>0</v>
      </c>
      <c r="Q155" s="197"/>
      <c r="R155" s="198">
        <f>SUM(R156:R174)</f>
        <v>0.17743580000000001</v>
      </c>
      <c r="S155" s="197"/>
      <c r="T155" s="199">
        <f>SUM(T156:T174)</f>
        <v>6.1174999999999997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80</v>
      </c>
      <c r="AT155" s="201" t="s">
        <v>71</v>
      </c>
      <c r="AU155" s="201" t="s">
        <v>80</v>
      </c>
      <c r="AY155" s="200" t="s">
        <v>132</v>
      </c>
      <c r="BK155" s="202">
        <f>SUM(BK156:BK174)</f>
        <v>0</v>
      </c>
    </row>
    <row r="156" s="2" customFormat="1" ht="16.5" customHeight="1">
      <c r="A156" s="39"/>
      <c r="B156" s="40"/>
      <c r="C156" s="205" t="s">
        <v>285</v>
      </c>
      <c r="D156" s="205" t="s">
        <v>134</v>
      </c>
      <c r="E156" s="206" t="s">
        <v>286</v>
      </c>
      <c r="F156" s="207" t="s">
        <v>287</v>
      </c>
      <c r="G156" s="208" t="s">
        <v>252</v>
      </c>
      <c r="H156" s="209">
        <v>3.6400000000000001</v>
      </c>
      <c r="I156" s="210"/>
      <c r="J156" s="211">
        <f>ROUND(I156*H156,2)</f>
        <v>0</v>
      </c>
      <c r="K156" s="207" t="s">
        <v>145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0.046219999999999997</v>
      </c>
      <c r="R156" s="214">
        <f>Q156*H156</f>
        <v>0.1682408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138</v>
      </c>
      <c r="AT156" s="216" t="s">
        <v>134</v>
      </c>
      <c r="AU156" s="216" t="s">
        <v>82</v>
      </c>
      <c r="AY156" s="18" t="s">
        <v>132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138</v>
      </c>
      <c r="BM156" s="216" t="s">
        <v>288</v>
      </c>
    </row>
    <row r="157" s="2" customFormat="1">
      <c r="A157" s="39"/>
      <c r="B157" s="40"/>
      <c r="C157" s="41"/>
      <c r="D157" s="218" t="s">
        <v>140</v>
      </c>
      <c r="E157" s="41"/>
      <c r="F157" s="219" t="s">
        <v>289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140</v>
      </c>
      <c r="AU157" s="18" t="s">
        <v>82</v>
      </c>
    </row>
    <row r="158" s="2" customFormat="1">
      <c r="A158" s="39"/>
      <c r="B158" s="40"/>
      <c r="C158" s="41"/>
      <c r="D158" s="223" t="s">
        <v>148</v>
      </c>
      <c r="E158" s="41"/>
      <c r="F158" s="224" t="s">
        <v>290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148</v>
      </c>
      <c r="AU158" s="18" t="s">
        <v>82</v>
      </c>
    </row>
    <row r="159" s="13" customFormat="1">
      <c r="A159" s="13"/>
      <c r="B159" s="225"/>
      <c r="C159" s="226"/>
      <c r="D159" s="218" t="s">
        <v>150</v>
      </c>
      <c r="E159" s="227" t="s">
        <v>19</v>
      </c>
      <c r="F159" s="228" t="s">
        <v>291</v>
      </c>
      <c r="G159" s="226"/>
      <c r="H159" s="227" t="s">
        <v>19</v>
      </c>
      <c r="I159" s="229"/>
      <c r="J159" s="226"/>
      <c r="K159" s="226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150</v>
      </c>
      <c r="AU159" s="234" t="s">
        <v>82</v>
      </c>
      <c r="AV159" s="13" t="s">
        <v>80</v>
      </c>
      <c r="AW159" s="13" t="s">
        <v>33</v>
      </c>
      <c r="AX159" s="13" t="s">
        <v>72</v>
      </c>
      <c r="AY159" s="234" t="s">
        <v>132</v>
      </c>
    </row>
    <row r="160" s="14" customFormat="1">
      <c r="A160" s="14"/>
      <c r="B160" s="235"/>
      <c r="C160" s="236"/>
      <c r="D160" s="218" t="s">
        <v>150</v>
      </c>
      <c r="E160" s="237" t="s">
        <v>19</v>
      </c>
      <c r="F160" s="238" t="s">
        <v>292</v>
      </c>
      <c r="G160" s="236"/>
      <c r="H160" s="239">
        <v>3.6400000000000001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150</v>
      </c>
      <c r="AU160" s="245" t="s">
        <v>82</v>
      </c>
      <c r="AV160" s="14" t="s">
        <v>82</v>
      </c>
      <c r="AW160" s="14" t="s">
        <v>33</v>
      </c>
      <c r="AX160" s="14" t="s">
        <v>80</v>
      </c>
      <c r="AY160" s="245" t="s">
        <v>132</v>
      </c>
    </row>
    <row r="161" s="2" customFormat="1" ht="16.5" customHeight="1">
      <c r="A161" s="39"/>
      <c r="B161" s="40"/>
      <c r="C161" s="205" t="s">
        <v>293</v>
      </c>
      <c r="D161" s="205" t="s">
        <v>134</v>
      </c>
      <c r="E161" s="206" t="s">
        <v>294</v>
      </c>
      <c r="F161" s="207" t="s">
        <v>295</v>
      </c>
      <c r="G161" s="208" t="s">
        <v>190</v>
      </c>
      <c r="H161" s="209">
        <v>2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138</v>
      </c>
      <c r="AT161" s="216" t="s">
        <v>134</v>
      </c>
      <c r="AU161" s="216" t="s">
        <v>82</v>
      </c>
      <c r="AY161" s="18" t="s">
        <v>132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138</v>
      </c>
      <c r="BM161" s="216" t="s">
        <v>296</v>
      </c>
    </row>
    <row r="162" s="2" customFormat="1">
      <c r="A162" s="39"/>
      <c r="B162" s="40"/>
      <c r="C162" s="41"/>
      <c r="D162" s="218" t="s">
        <v>140</v>
      </c>
      <c r="E162" s="41"/>
      <c r="F162" s="219" t="s">
        <v>295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82</v>
      </c>
    </row>
    <row r="163" s="2" customFormat="1" ht="16.5" customHeight="1">
      <c r="A163" s="39"/>
      <c r="B163" s="40"/>
      <c r="C163" s="205" t="s">
        <v>297</v>
      </c>
      <c r="D163" s="205" t="s">
        <v>134</v>
      </c>
      <c r="E163" s="206" t="s">
        <v>298</v>
      </c>
      <c r="F163" s="207" t="s">
        <v>299</v>
      </c>
      <c r="G163" s="208" t="s">
        <v>204</v>
      </c>
      <c r="H163" s="209">
        <v>8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2.0000000000000002E-05</v>
      </c>
      <c r="R163" s="214">
        <f>Q163*H163</f>
        <v>0.00016000000000000001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138</v>
      </c>
      <c r="AT163" s="216" t="s">
        <v>134</v>
      </c>
      <c r="AU163" s="216" t="s">
        <v>82</v>
      </c>
      <c r="AY163" s="18" t="s">
        <v>132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138</v>
      </c>
      <c r="BM163" s="216" t="s">
        <v>300</v>
      </c>
    </row>
    <row r="164" s="2" customFormat="1">
      <c r="A164" s="39"/>
      <c r="B164" s="40"/>
      <c r="C164" s="41"/>
      <c r="D164" s="218" t="s">
        <v>140</v>
      </c>
      <c r="E164" s="41"/>
      <c r="F164" s="219" t="s">
        <v>301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140</v>
      </c>
      <c r="AU164" s="18" t="s">
        <v>82</v>
      </c>
    </row>
    <row r="165" s="13" customFormat="1">
      <c r="A165" s="13"/>
      <c r="B165" s="225"/>
      <c r="C165" s="226"/>
      <c r="D165" s="218" t="s">
        <v>150</v>
      </c>
      <c r="E165" s="227" t="s">
        <v>19</v>
      </c>
      <c r="F165" s="228" t="s">
        <v>302</v>
      </c>
      <c r="G165" s="226"/>
      <c r="H165" s="227" t="s">
        <v>19</v>
      </c>
      <c r="I165" s="229"/>
      <c r="J165" s="226"/>
      <c r="K165" s="226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150</v>
      </c>
      <c r="AU165" s="234" t="s">
        <v>82</v>
      </c>
      <c r="AV165" s="13" t="s">
        <v>80</v>
      </c>
      <c r="AW165" s="13" t="s">
        <v>33</v>
      </c>
      <c r="AX165" s="13" t="s">
        <v>72</v>
      </c>
      <c r="AY165" s="234" t="s">
        <v>132</v>
      </c>
    </row>
    <row r="166" s="13" customFormat="1">
      <c r="A166" s="13"/>
      <c r="B166" s="225"/>
      <c r="C166" s="226"/>
      <c r="D166" s="218" t="s">
        <v>150</v>
      </c>
      <c r="E166" s="227" t="s">
        <v>19</v>
      </c>
      <c r="F166" s="228" t="s">
        <v>303</v>
      </c>
      <c r="G166" s="226"/>
      <c r="H166" s="227" t="s">
        <v>19</v>
      </c>
      <c r="I166" s="229"/>
      <c r="J166" s="226"/>
      <c r="K166" s="226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150</v>
      </c>
      <c r="AU166" s="234" t="s">
        <v>82</v>
      </c>
      <c r="AV166" s="13" t="s">
        <v>80</v>
      </c>
      <c r="AW166" s="13" t="s">
        <v>33</v>
      </c>
      <c r="AX166" s="13" t="s">
        <v>72</v>
      </c>
      <c r="AY166" s="234" t="s">
        <v>132</v>
      </c>
    </row>
    <row r="167" s="14" customFormat="1">
      <c r="A167" s="14"/>
      <c r="B167" s="235"/>
      <c r="C167" s="236"/>
      <c r="D167" s="218" t="s">
        <v>150</v>
      </c>
      <c r="E167" s="237" t="s">
        <v>19</v>
      </c>
      <c r="F167" s="238" t="s">
        <v>159</v>
      </c>
      <c r="G167" s="236"/>
      <c r="H167" s="239">
        <v>8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150</v>
      </c>
      <c r="AU167" s="245" t="s">
        <v>82</v>
      </c>
      <c r="AV167" s="14" t="s">
        <v>82</v>
      </c>
      <c r="AW167" s="14" t="s">
        <v>33</v>
      </c>
      <c r="AX167" s="14" t="s">
        <v>80</v>
      </c>
      <c r="AY167" s="245" t="s">
        <v>132</v>
      </c>
    </row>
    <row r="168" s="2" customFormat="1" ht="24.15" customHeight="1">
      <c r="A168" s="39"/>
      <c r="B168" s="40"/>
      <c r="C168" s="205" t="s">
        <v>304</v>
      </c>
      <c r="D168" s="205" t="s">
        <v>134</v>
      </c>
      <c r="E168" s="206" t="s">
        <v>305</v>
      </c>
      <c r="F168" s="207" t="s">
        <v>306</v>
      </c>
      <c r="G168" s="208" t="s">
        <v>204</v>
      </c>
      <c r="H168" s="209">
        <v>8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0.00067000000000000002</v>
      </c>
      <c r="R168" s="214">
        <f>Q168*H168</f>
        <v>0.0053600000000000002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138</v>
      </c>
      <c r="AT168" s="216" t="s">
        <v>134</v>
      </c>
      <c r="AU168" s="216" t="s">
        <v>82</v>
      </c>
      <c r="AY168" s="18" t="s">
        <v>132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138</v>
      </c>
      <c r="BM168" s="216" t="s">
        <v>307</v>
      </c>
    </row>
    <row r="169" s="2" customFormat="1">
      <c r="A169" s="39"/>
      <c r="B169" s="40"/>
      <c r="C169" s="41"/>
      <c r="D169" s="218" t="s">
        <v>140</v>
      </c>
      <c r="E169" s="41"/>
      <c r="F169" s="219" t="s">
        <v>306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140</v>
      </c>
      <c r="AU169" s="18" t="s">
        <v>82</v>
      </c>
    </row>
    <row r="170" s="2" customFormat="1" ht="16.5" customHeight="1">
      <c r="A170" s="39"/>
      <c r="B170" s="40"/>
      <c r="C170" s="205" t="s">
        <v>7</v>
      </c>
      <c r="D170" s="205" t="s">
        <v>134</v>
      </c>
      <c r="E170" s="206" t="s">
        <v>308</v>
      </c>
      <c r="F170" s="207" t="s">
        <v>309</v>
      </c>
      <c r="G170" s="208" t="s">
        <v>208</v>
      </c>
      <c r="H170" s="209">
        <v>2.5</v>
      </c>
      <c r="I170" s="210"/>
      <c r="J170" s="211">
        <f>ROUND(I170*H170,2)</f>
        <v>0</v>
      </c>
      <c r="K170" s="207" t="s">
        <v>145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0.00147</v>
      </c>
      <c r="R170" s="214">
        <f>Q170*H170</f>
        <v>0.0036749999999999999</v>
      </c>
      <c r="S170" s="214">
        <v>2.4470000000000001</v>
      </c>
      <c r="T170" s="215">
        <f>S170*H170</f>
        <v>6.1174999999999997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138</v>
      </c>
      <c r="AT170" s="216" t="s">
        <v>134</v>
      </c>
      <c r="AU170" s="216" t="s">
        <v>82</v>
      </c>
      <c r="AY170" s="18" t="s">
        <v>132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138</v>
      </c>
      <c r="BM170" s="216" t="s">
        <v>310</v>
      </c>
    </row>
    <row r="171" s="2" customFormat="1">
      <c r="A171" s="39"/>
      <c r="B171" s="40"/>
      <c r="C171" s="41"/>
      <c r="D171" s="218" t="s">
        <v>140</v>
      </c>
      <c r="E171" s="41"/>
      <c r="F171" s="219" t="s">
        <v>311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140</v>
      </c>
      <c r="AU171" s="18" t="s">
        <v>82</v>
      </c>
    </row>
    <row r="172" s="2" customFormat="1">
      <c r="A172" s="39"/>
      <c r="B172" s="40"/>
      <c r="C172" s="41"/>
      <c r="D172" s="223" t="s">
        <v>148</v>
      </c>
      <c r="E172" s="41"/>
      <c r="F172" s="224" t="s">
        <v>312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148</v>
      </c>
      <c r="AU172" s="18" t="s">
        <v>82</v>
      </c>
    </row>
    <row r="173" s="13" customFormat="1">
      <c r="A173" s="13"/>
      <c r="B173" s="225"/>
      <c r="C173" s="226"/>
      <c r="D173" s="218" t="s">
        <v>150</v>
      </c>
      <c r="E173" s="227" t="s">
        <v>19</v>
      </c>
      <c r="F173" s="228" t="s">
        <v>313</v>
      </c>
      <c r="G173" s="226"/>
      <c r="H173" s="227" t="s">
        <v>19</v>
      </c>
      <c r="I173" s="229"/>
      <c r="J173" s="226"/>
      <c r="K173" s="226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150</v>
      </c>
      <c r="AU173" s="234" t="s">
        <v>82</v>
      </c>
      <c r="AV173" s="13" t="s">
        <v>80</v>
      </c>
      <c r="AW173" s="13" t="s">
        <v>33</v>
      </c>
      <c r="AX173" s="13" t="s">
        <v>72</v>
      </c>
      <c r="AY173" s="234" t="s">
        <v>132</v>
      </c>
    </row>
    <row r="174" s="14" customFormat="1">
      <c r="A174" s="14"/>
      <c r="B174" s="235"/>
      <c r="C174" s="236"/>
      <c r="D174" s="218" t="s">
        <v>150</v>
      </c>
      <c r="E174" s="237" t="s">
        <v>19</v>
      </c>
      <c r="F174" s="238" t="s">
        <v>314</v>
      </c>
      <c r="G174" s="236"/>
      <c r="H174" s="239">
        <v>2.5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150</v>
      </c>
      <c r="AU174" s="245" t="s">
        <v>82</v>
      </c>
      <c r="AV174" s="14" t="s">
        <v>82</v>
      </c>
      <c r="AW174" s="14" t="s">
        <v>33</v>
      </c>
      <c r="AX174" s="14" t="s">
        <v>80</v>
      </c>
      <c r="AY174" s="245" t="s">
        <v>132</v>
      </c>
    </row>
    <row r="175" s="12" customFormat="1" ht="22.8" customHeight="1">
      <c r="A175" s="12"/>
      <c r="B175" s="189"/>
      <c r="C175" s="190"/>
      <c r="D175" s="191" t="s">
        <v>71</v>
      </c>
      <c r="E175" s="203" t="s">
        <v>173</v>
      </c>
      <c r="F175" s="203" t="s">
        <v>174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SUM(P176:P178)</f>
        <v>0</v>
      </c>
      <c r="Q175" s="197"/>
      <c r="R175" s="198">
        <f>SUM(R176:R178)</f>
        <v>0</v>
      </c>
      <c r="S175" s="197"/>
      <c r="T175" s="199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80</v>
      </c>
      <c r="AT175" s="201" t="s">
        <v>71</v>
      </c>
      <c r="AU175" s="201" t="s">
        <v>80</v>
      </c>
      <c r="AY175" s="200" t="s">
        <v>132</v>
      </c>
      <c r="BK175" s="202">
        <f>SUM(BK176:BK178)</f>
        <v>0</v>
      </c>
    </row>
    <row r="176" s="2" customFormat="1" ht="16.5" customHeight="1">
      <c r="A176" s="39"/>
      <c r="B176" s="40"/>
      <c r="C176" s="205" t="s">
        <v>315</v>
      </c>
      <c r="D176" s="205" t="s">
        <v>134</v>
      </c>
      <c r="E176" s="206" t="s">
        <v>316</v>
      </c>
      <c r="F176" s="207" t="s">
        <v>317</v>
      </c>
      <c r="G176" s="208" t="s">
        <v>178</v>
      </c>
      <c r="H176" s="209">
        <v>7.7999999999999998</v>
      </c>
      <c r="I176" s="210"/>
      <c r="J176" s="211">
        <f>ROUND(I176*H176,2)</f>
        <v>0</v>
      </c>
      <c r="K176" s="207" t="s">
        <v>145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138</v>
      </c>
      <c r="AT176" s="216" t="s">
        <v>134</v>
      </c>
      <c r="AU176" s="216" t="s">
        <v>82</v>
      </c>
      <c r="AY176" s="18" t="s">
        <v>132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138</v>
      </c>
      <c r="BM176" s="216" t="s">
        <v>318</v>
      </c>
    </row>
    <row r="177" s="2" customFormat="1">
      <c r="A177" s="39"/>
      <c r="B177" s="40"/>
      <c r="C177" s="41"/>
      <c r="D177" s="218" t="s">
        <v>140</v>
      </c>
      <c r="E177" s="41"/>
      <c r="F177" s="219" t="s">
        <v>319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82</v>
      </c>
    </row>
    <row r="178" s="2" customFormat="1">
      <c r="A178" s="39"/>
      <c r="B178" s="40"/>
      <c r="C178" s="41"/>
      <c r="D178" s="223" t="s">
        <v>148</v>
      </c>
      <c r="E178" s="41"/>
      <c r="F178" s="224" t="s">
        <v>320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148</v>
      </c>
      <c r="AU178" s="18" t="s">
        <v>82</v>
      </c>
    </row>
    <row r="179" s="12" customFormat="1" ht="25.92" customHeight="1">
      <c r="A179" s="12"/>
      <c r="B179" s="189"/>
      <c r="C179" s="190"/>
      <c r="D179" s="191" t="s">
        <v>71</v>
      </c>
      <c r="E179" s="192" t="s">
        <v>321</v>
      </c>
      <c r="F179" s="192" t="s">
        <v>322</v>
      </c>
      <c r="G179" s="190"/>
      <c r="H179" s="190"/>
      <c r="I179" s="193"/>
      <c r="J179" s="194">
        <f>BK179</f>
        <v>0</v>
      </c>
      <c r="K179" s="190"/>
      <c r="L179" s="195"/>
      <c r="M179" s="196"/>
      <c r="N179" s="197"/>
      <c r="O179" s="197"/>
      <c r="P179" s="198">
        <f>P180</f>
        <v>0</v>
      </c>
      <c r="Q179" s="197"/>
      <c r="R179" s="198">
        <f>R180</f>
        <v>0.0016016000000000001</v>
      </c>
      <c r="S179" s="197"/>
      <c r="T179" s="199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82</v>
      </c>
      <c r="AT179" s="201" t="s">
        <v>71</v>
      </c>
      <c r="AU179" s="201" t="s">
        <v>72</v>
      </c>
      <c r="AY179" s="200" t="s">
        <v>132</v>
      </c>
      <c r="BK179" s="202">
        <f>BK180</f>
        <v>0</v>
      </c>
    </row>
    <row r="180" s="12" customFormat="1" ht="22.8" customHeight="1">
      <c r="A180" s="12"/>
      <c r="B180" s="189"/>
      <c r="C180" s="190"/>
      <c r="D180" s="191" t="s">
        <v>71</v>
      </c>
      <c r="E180" s="203" t="s">
        <v>323</v>
      </c>
      <c r="F180" s="203" t="s">
        <v>324</v>
      </c>
      <c r="G180" s="190"/>
      <c r="H180" s="190"/>
      <c r="I180" s="193"/>
      <c r="J180" s="204">
        <f>BK180</f>
        <v>0</v>
      </c>
      <c r="K180" s="190"/>
      <c r="L180" s="195"/>
      <c r="M180" s="196"/>
      <c r="N180" s="197"/>
      <c r="O180" s="197"/>
      <c r="P180" s="198">
        <f>SUM(P181:P186)</f>
        <v>0</v>
      </c>
      <c r="Q180" s="197"/>
      <c r="R180" s="198">
        <f>SUM(R181:R186)</f>
        <v>0.0016016000000000001</v>
      </c>
      <c r="S180" s="197"/>
      <c r="T180" s="199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0" t="s">
        <v>82</v>
      </c>
      <c r="AT180" s="201" t="s">
        <v>71</v>
      </c>
      <c r="AU180" s="201" t="s">
        <v>80</v>
      </c>
      <c r="AY180" s="200" t="s">
        <v>132</v>
      </c>
      <c r="BK180" s="202">
        <f>SUM(BK181:BK186)</f>
        <v>0</v>
      </c>
    </row>
    <row r="181" s="2" customFormat="1" ht="16.5" customHeight="1">
      <c r="A181" s="39"/>
      <c r="B181" s="40"/>
      <c r="C181" s="205" t="s">
        <v>325</v>
      </c>
      <c r="D181" s="205" t="s">
        <v>134</v>
      </c>
      <c r="E181" s="206" t="s">
        <v>326</v>
      </c>
      <c r="F181" s="207" t="s">
        <v>327</v>
      </c>
      <c r="G181" s="208" t="s">
        <v>252</v>
      </c>
      <c r="H181" s="209">
        <v>7.2800000000000002</v>
      </c>
      <c r="I181" s="210"/>
      <c r="J181" s="211">
        <f>ROUND(I181*H181,2)</f>
        <v>0</v>
      </c>
      <c r="K181" s="207" t="s">
        <v>145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0.00022000000000000001</v>
      </c>
      <c r="R181" s="214">
        <f>Q181*H181</f>
        <v>0.0016016000000000001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277</v>
      </c>
      <c r="AT181" s="216" t="s">
        <v>134</v>
      </c>
      <c r="AU181" s="216" t="s">
        <v>82</v>
      </c>
      <c r="AY181" s="18" t="s">
        <v>132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277</v>
      </c>
      <c r="BM181" s="216" t="s">
        <v>328</v>
      </c>
    </row>
    <row r="182" s="2" customFormat="1">
      <c r="A182" s="39"/>
      <c r="B182" s="40"/>
      <c r="C182" s="41"/>
      <c r="D182" s="218" t="s">
        <v>140</v>
      </c>
      <c r="E182" s="41"/>
      <c r="F182" s="219" t="s">
        <v>329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140</v>
      </c>
      <c r="AU182" s="18" t="s">
        <v>82</v>
      </c>
    </row>
    <row r="183" s="2" customFormat="1">
      <c r="A183" s="39"/>
      <c r="B183" s="40"/>
      <c r="C183" s="41"/>
      <c r="D183" s="223" t="s">
        <v>148</v>
      </c>
      <c r="E183" s="41"/>
      <c r="F183" s="224" t="s">
        <v>330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148</v>
      </c>
      <c r="AU183" s="18" t="s">
        <v>82</v>
      </c>
    </row>
    <row r="184" s="13" customFormat="1">
      <c r="A184" s="13"/>
      <c r="B184" s="225"/>
      <c r="C184" s="226"/>
      <c r="D184" s="218" t="s">
        <v>150</v>
      </c>
      <c r="E184" s="227" t="s">
        <v>19</v>
      </c>
      <c r="F184" s="228" t="s">
        <v>331</v>
      </c>
      <c r="G184" s="226"/>
      <c r="H184" s="227" t="s">
        <v>19</v>
      </c>
      <c r="I184" s="229"/>
      <c r="J184" s="226"/>
      <c r="K184" s="226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150</v>
      </c>
      <c r="AU184" s="234" t="s">
        <v>82</v>
      </c>
      <c r="AV184" s="13" t="s">
        <v>80</v>
      </c>
      <c r="AW184" s="13" t="s">
        <v>33</v>
      </c>
      <c r="AX184" s="13" t="s">
        <v>72</v>
      </c>
      <c r="AY184" s="234" t="s">
        <v>132</v>
      </c>
    </row>
    <row r="185" s="13" customFormat="1">
      <c r="A185" s="13"/>
      <c r="B185" s="225"/>
      <c r="C185" s="226"/>
      <c r="D185" s="218" t="s">
        <v>150</v>
      </c>
      <c r="E185" s="227" t="s">
        <v>19</v>
      </c>
      <c r="F185" s="228" t="s">
        <v>291</v>
      </c>
      <c r="G185" s="226"/>
      <c r="H185" s="227" t="s">
        <v>19</v>
      </c>
      <c r="I185" s="229"/>
      <c r="J185" s="226"/>
      <c r="K185" s="226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150</v>
      </c>
      <c r="AU185" s="234" t="s">
        <v>82</v>
      </c>
      <c r="AV185" s="13" t="s">
        <v>80</v>
      </c>
      <c r="AW185" s="13" t="s">
        <v>33</v>
      </c>
      <c r="AX185" s="13" t="s">
        <v>72</v>
      </c>
      <c r="AY185" s="234" t="s">
        <v>132</v>
      </c>
    </row>
    <row r="186" s="14" customFormat="1">
      <c r="A186" s="14"/>
      <c r="B186" s="235"/>
      <c r="C186" s="236"/>
      <c r="D186" s="218" t="s">
        <v>150</v>
      </c>
      <c r="E186" s="237" t="s">
        <v>19</v>
      </c>
      <c r="F186" s="238" t="s">
        <v>332</v>
      </c>
      <c r="G186" s="236"/>
      <c r="H186" s="239">
        <v>7.2800000000000002</v>
      </c>
      <c r="I186" s="240"/>
      <c r="J186" s="236"/>
      <c r="K186" s="236"/>
      <c r="L186" s="241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150</v>
      </c>
      <c r="AU186" s="245" t="s">
        <v>82</v>
      </c>
      <c r="AV186" s="14" t="s">
        <v>82</v>
      </c>
      <c r="AW186" s="14" t="s">
        <v>33</v>
      </c>
      <c r="AX186" s="14" t="s">
        <v>80</v>
      </c>
      <c r="AY186" s="245" t="s">
        <v>132</v>
      </c>
    </row>
    <row r="187" s="2" customFormat="1" ht="6.96" customHeight="1">
      <c r="A187" s="39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QpnjU8MQx8o0+Robj+rzyOYqsubV8Wv5L+T7ZJHO0f+eT4ZhKRKiCBA17goKogj6fWbg0zSZ58qMKY6lVdxodg==" hashValue="CmZvxJksHW59FGGulcUF8eYlFOGWhSahcgwP63vHe5fg6lpWB1pgan9HpBe4L1MLeJKcW6FbIqSoCITzcrMeOQ==" algorithmName="SHA-512" password="CC35"/>
  <autoFilter ref="C88:K18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15101201"/>
    <hyperlink ref="F99" r:id="rId2" display="https://podminky.urs.cz/item/CS_URS_2023_01/115101301"/>
    <hyperlink ref="F104" r:id="rId3" display="https://podminky.urs.cz/item/CS_URS_2023_01/131251100"/>
    <hyperlink ref="F110" r:id="rId4" display="https://podminky.urs.cz/item/CS_URS_2023_01/275313811"/>
    <hyperlink ref="F125" r:id="rId5" display="https://podminky.urs.cz/item/CS_URS_2023_01/321213345"/>
    <hyperlink ref="F130" r:id="rId6" display="https://podminky.urs.cz/item/CS_URS_2023_01/395367211"/>
    <hyperlink ref="F136" r:id="rId7" display="https://podminky.urs.cz/item/CS_URS_2023_01/421662113"/>
    <hyperlink ref="F143" r:id="rId8" display="https://podminky.urs.cz/item/CS_URS_2023_01/877365231"/>
    <hyperlink ref="F158" r:id="rId9" display="https://podminky.urs.cz/item/CS_URS_2023_01/934956124"/>
    <hyperlink ref="F172" r:id="rId10" display="https://podminky.urs.cz/item/CS_URS_2023_01/960111221"/>
    <hyperlink ref="F178" r:id="rId11" display="https://podminky.urs.cz/item/CS_URS_2023_01/998332011"/>
    <hyperlink ref="F183" r:id="rId12" display="https://podminky.urs.cz/item/CS_URS_2023_01/783213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Horního rybníku v Zámecké zahradě v Teplicích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ROUND((SUM(BE83:BE162)),  2)</f>
        <v>0</v>
      </c>
      <c r="G33" s="39"/>
      <c r="H33" s="39"/>
      <c r="I33" s="149">
        <v>0.20999999999999999</v>
      </c>
      <c r="J33" s="148">
        <f>ROUND(((SUM(BE83:BE162))*I33),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ROUND((SUM(BF83:BF162)),  2)</f>
        <v>0</v>
      </c>
      <c r="G34" s="39"/>
      <c r="H34" s="39"/>
      <c r="I34" s="149">
        <v>0.14999999999999999</v>
      </c>
      <c r="J34" s="148">
        <f>ROUND(((SUM(BF83:BF162))*I34),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ROUND((SUM(BG83:BG162)),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ROUND((SUM(BH83:BH162)),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ROUND((SUM(BI83:BI162)),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Horního rybníku v Zámecké zahradě v Teplicích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SO3 - Sedimenty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Teplice</v>
      </c>
      <c r="G52" s="41"/>
      <c r="H52" s="41"/>
      <c r="I52" s="33" t="s">
        <v>23</v>
      </c>
      <c r="J52" s="73" t="str">
        <f>IF(J12="","",J12)</f>
        <v>22. 1. 2023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Teplice</v>
      </c>
      <c r="G54" s="41"/>
      <c r="H54" s="41"/>
      <c r="I54" s="33" t="s">
        <v>31</v>
      </c>
      <c r="J54" s="37" t="str">
        <f>E21</f>
        <v>Ing.Jiří Kubelka, Třeskonice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109</v>
      </c>
      <c r="D57" s="163"/>
      <c r="E57" s="163"/>
      <c r="F57" s="163"/>
      <c r="G57" s="163"/>
      <c r="H57" s="163"/>
      <c r="I57" s="163"/>
      <c r="J57" s="164" t="s">
        <v>110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6"/>
      <c r="C60" s="167"/>
      <c r="D60" s="168" t="s">
        <v>112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113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185</v>
      </c>
      <c r="E62" s="175"/>
      <c r="F62" s="175"/>
      <c r="G62" s="175"/>
      <c r="H62" s="175"/>
      <c r="I62" s="175"/>
      <c r="J62" s="176">
        <f>J122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334</v>
      </c>
      <c r="E63" s="175"/>
      <c r="F63" s="175"/>
      <c r="G63" s="175"/>
      <c r="H63" s="175"/>
      <c r="I63" s="175"/>
      <c r="J63" s="176">
        <f>J129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Revitalizace Horního rybníku v Zámecké zahradě v Teplicích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SO3 - Sedimenty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Teplice</v>
      </c>
      <c r="G77" s="41"/>
      <c r="H77" s="41"/>
      <c r="I77" s="33" t="s">
        <v>23</v>
      </c>
      <c r="J77" s="73" t="str">
        <f>IF(J12="","",J12)</f>
        <v>22. 1. 2023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Statutární Město Teplice</v>
      </c>
      <c r="G79" s="41"/>
      <c r="H79" s="41"/>
      <c r="I79" s="33" t="s">
        <v>31</v>
      </c>
      <c r="J79" s="37" t="str">
        <f>E21</f>
        <v>Ing.Jiří Kubelka, Třeskonice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118</v>
      </c>
      <c r="D82" s="181" t="s">
        <v>57</v>
      </c>
      <c r="E82" s="181" t="s">
        <v>53</v>
      </c>
      <c r="F82" s="181" t="s">
        <v>54</v>
      </c>
      <c r="G82" s="181" t="s">
        <v>119</v>
      </c>
      <c r="H82" s="181" t="s">
        <v>120</v>
      </c>
      <c r="I82" s="181" t="s">
        <v>121</v>
      </c>
      <c r="J82" s="181" t="s">
        <v>110</v>
      </c>
      <c r="K82" s="182" t="s">
        <v>122</v>
      </c>
      <c r="L82" s="183"/>
      <c r="M82" s="93" t="s">
        <v>19</v>
      </c>
      <c r="N82" s="94" t="s">
        <v>42</v>
      </c>
      <c r="O82" s="94" t="s">
        <v>123</v>
      </c>
      <c r="P82" s="94" t="s">
        <v>124</v>
      </c>
      <c r="Q82" s="94" t="s">
        <v>125</v>
      </c>
      <c r="R82" s="94" t="s">
        <v>126</v>
      </c>
      <c r="S82" s="94" t="s">
        <v>127</v>
      </c>
      <c r="T82" s="95" t="s">
        <v>128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129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131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111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130</v>
      </c>
      <c r="F84" s="192" t="s">
        <v>131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P85+P122+P129</f>
        <v>0</v>
      </c>
      <c r="Q84" s="197"/>
      <c r="R84" s="198">
        <f>R85+R122+R129</f>
        <v>0</v>
      </c>
      <c r="S84" s="197"/>
      <c r="T84" s="199">
        <f>T85+T122+T129</f>
        <v>131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72</v>
      </c>
      <c r="AY84" s="200" t="s">
        <v>132</v>
      </c>
      <c r="BK84" s="202">
        <f>BK85+BK122+BK129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80</v>
      </c>
      <c r="F85" s="203" t="s">
        <v>133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SUM(P86:P121)</f>
        <v>0</v>
      </c>
      <c r="Q85" s="197"/>
      <c r="R85" s="198">
        <f>SUM(R86:R121)</f>
        <v>0</v>
      </c>
      <c r="S85" s="197"/>
      <c r="T85" s="199">
        <f>SUM(T86:T121)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80</v>
      </c>
      <c r="AY85" s="200" t="s">
        <v>132</v>
      </c>
      <c r="BK85" s="202">
        <f>SUM(BK86:BK121)</f>
        <v>0</v>
      </c>
    </row>
    <row r="86" s="2" customFormat="1" ht="16.5" customHeight="1">
      <c r="A86" s="39"/>
      <c r="B86" s="40"/>
      <c r="C86" s="205" t="s">
        <v>80</v>
      </c>
      <c r="D86" s="205" t="s">
        <v>134</v>
      </c>
      <c r="E86" s="206" t="s">
        <v>335</v>
      </c>
      <c r="F86" s="207" t="s">
        <v>336</v>
      </c>
      <c r="G86" s="208" t="s">
        <v>208</v>
      </c>
      <c r="H86" s="209">
        <v>1141.4000000000001</v>
      </c>
      <c r="I86" s="210"/>
      <c r="J86" s="211">
        <f>ROUND(I86*H86,2)</f>
        <v>0</v>
      </c>
      <c r="K86" s="207" t="s">
        <v>145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138</v>
      </c>
      <c r="AT86" s="216" t="s">
        <v>134</v>
      </c>
      <c r="AU86" s="216" t="s">
        <v>82</v>
      </c>
      <c r="AY86" s="18" t="s">
        <v>132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138</v>
      </c>
      <c r="BM86" s="216" t="s">
        <v>337</v>
      </c>
    </row>
    <row r="87" s="2" customFormat="1">
      <c r="A87" s="39"/>
      <c r="B87" s="40"/>
      <c r="C87" s="41"/>
      <c r="D87" s="218" t="s">
        <v>140</v>
      </c>
      <c r="E87" s="41"/>
      <c r="F87" s="219" t="s">
        <v>338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140</v>
      </c>
      <c r="AU87" s="18" t="s">
        <v>82</v>
      </c>
    </row>
    <row r="88" s="2" customFormat="1">
      <c r="A88" s="39"/>
      <c r="B88" s="40"/>
      <c r="C88" s="41"/>
      <c r="D88" s="223" t="s">
        <v>148</v>
      </c>
      <c r="E88" s="41"/>
      <c r="F88" s="224" t="s">
        <v>339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148</v>
      </c>
      <c r="AU88" s="18" t="s">
        <v>82</v>
      </c>
    </row>
    <row r="89" s="13" customFormat="1">
      <c r="A89" s="13"/>
      <c r="B89" s="225"/>
      <c r="C89" s="226"/>
      <c r="D89" s="218" t="s">
        <v>150</v>
      </c>
      <c r="E89" s="227" t="s">
        <v>19</v>
      </c>
      <c r="F89" s="228" t="s">
        <v>340</v>
      </c>
      <c r="G89" s="226"/>
      <c r="H89" s="227" t="s">
        <v>19</v>
      </c>
      <c r="I89" s="229"/>
      <c r="J89" s="226"/>
      <c r="K89" s="226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150</v>
      </c>
      <c r="AU89" s="234" t="s">
        <v>82</v>
      </c>
      <c r="AV89" s="13" t="s">
        <v>80</v>
      </c>
      <c r="AW89" s="13" t="s">
        <v>33</v>
      </c>
      <c r="AX89" s="13" t="s">
        <v>72</v>
      </c>
      <c r="AY89" s="234" t="s">
        <v>132</v>
      </c>
    </row>
    <row r="90" s="14" customFormat="1">
      <c r="A90" s="14"/>
      <c r="B90" s="235"/>
      <c r="C90" s="236"/>
      <c r="D90" s="218" t="s">
        <v>150</v>
      </c>
      <c r="E90" s="237" t="s">
        <v>19</v>
      </c>
      <c r="F90" s="238" t="s">
        <v>341</v>
      </c>
      <c r="G90" s="236"/>
      <c r="H90" s="239">
        <v>299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150</v>
      </c>
      <c r="AU90" s="245" t="s">
        <v>82</v>
      </c>
      <c r="AV90" s="14" t="s">
        <v>82</v>
      </c>
      <c r="AW90" s="14" t="s">
        <v>33</v>
      </c>
      <c r="AX90" s="14" t="s">
        <v>72</v>
      </c>
      <c r="AY90" s="245" t="s">
        <v>132</v>
      </c>
    </row>
    <row r="91" s="13" customFormat="1">
      <c r="A91" s="13"/>
      <c r="B91" s="225"/>
      <c r="C91" s="226"/>
      <c r="D91" s="218" t="s">
        <v>150</v>
      </c>
      <c r="E91" s="227" t="s">
        <v>19</v>
      </c>
      <c r="F91" s="228" t="s">
        <v>342</v>
      </c>
      <c r="G91" s="226"/>
      <c r="H91" s="227" t="s">
        <v>19</v>
      </c>
      <c r="I91" s="229"/>
      <c r="J91" s="226"/>
      <c r="K91" s="226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150</v>
      </c>
      <c r="AU91" s="234" t="s">
        <v>82</v>
      </c>
      <c r="AV91" s="13" t="s">
        <v>80</v>
      </c>
      <c r="AW91" s="13" t="s">
        <v>33</v>
      </c>
      <c r="AX91" s="13" t="s">
        <v>72</v>
      </c>
      <c r="AY91" s="234" t="s">
        <v>132</v>
      </c>
    </row>
    <row r="92" s="14" customFormat="1">
      <c r="A92" s="14"/>
      <c r="B92" s="235"/>
      <c r="C92" s="236"/>
      <c r="D92" s="218" t="s">
        <v>150</v>
      </c>
      <c r="E92" s="237" t="s">
        <v>19</v>
      </c>
      <c r="F92" s="238" t="s">
        <v>343</v>
      </c>
      <c r="G92" s="236"/>
      <c r="H92" s="239">
        <v>842.39999999999998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150</v>
      </c>
      <c r="AU92" s="245" t="s">
        <v>82</v>
      </c>
      <c r="AV92" s="14" t="s">
        <v>82</v>
      </c>
      <c r="AW92" s="14" t="s">
        <v>33</v>
      </c>
      <c r="AX92" s="14" t="s">
        <v>72</v>
      </c>
      <c r="AY92" s="245" t="s">
        <v>132</v>
      </c>
    </row>
    <row r="93" s="15" customFormat="1">
      <c r="A93" s="15"/>
      <c r="B93" s="263"/>
      <c r="C93" s="264"/>
      <c r="D93" s="218" t="s">
        <v>150</v>
      </c>
      <c r="E93" s="265" t="s">
        <v>19</v>
      </c>
      <c r="F93" s="266" t="s">
        <v>344</v>
      </c>
      <c r="G93" s="264"/>
      <c r="H93" s="267">
        <v>1141.4000000000001</v>
      </c>
      <c r="I93" s="268"/>
      <c r="J93" s="264"/>
      <c r="K93" s="264"/>
      <c r="L93" s="269"/>
      <c r="M93" s="270"/>
      <c r="N93" s="271"/>
      <c r="O93" s="271"/>
      <c r="P93" s="271"/>
      <c r="Q93" s="271"/>
      <c r="R93" s="271"/>
      <c r="S93" s="271"/>
      <c r="T93" s="272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73" t="s">
        <v>150</v>
      </c>
      <c r="AU93" s="273" t="s">
        <v>82</v>
      </c>
      <c r="AV93" s="15" t="s">
        <v>138</v>
      </c>
      <c r="AW93" s="15" t="s">
        <v>33</v>
      </c>
      <c r="AX93" s="15" t="s">
        <v>80</v>
      </c>
      <c r="AY93" s="273" t="s">
        <v>132</v>
      </c>
    </row>
    <row r="94" s="2" customFormat="1" ht="16.5" customHeight="1">
      <c r="A94" s="39"/>
      <c r="B94" s="40"/>
      <c r="C94" s="205" t="s">
        <v>82</v>
      </c>
      <c r="D94" s="205" t="s">
        <v>134</v>
      </c>
      <c r="E94" s="206" t="s">
        <v>345</v>
      </c>
      <c r="F94" s="207" t="s">
        <v>346</v>
      </c>
      <c r="G94" s="208" t="s">
        <v>208</v>
      </c>
      <c r="H94" s="209">
        <v>1141.4000000000001</v>
      </c>
      <c r="I94" s="210"/>
      <c r="J94" s="211">
        <f>ROUND(I94*H94,2)</f>
        <v>0</v>
      </c>
      <c r="K94" s="207" t="s">
        <v>145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138</v>
      </c>
      <c r="AT94" s="216" t="s">
        <v>134</v>
      </c>
      <c r="AU94" s="216" t="s">
        <v>82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138</v>
      </c>
      <c r="BM94" s="216" t="s">
        <v>347</v>
      </c>
    </row>
    <row r="95" s="2" customFormat="1">
      <c r="A95" s="39"/>
      <c r="B95" s="40"/>
      <c r="C95" s="41"/>
      <c r="D95" s="218" t="s">
        <v>140</v>
      </c>
      <c r="E95" s="41"/>
      <c r="F95" s="219" t="s">
        <v>348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82</v>
      </c>
    </row>
    <row r="96" s="2" customFormat="1">
      <c r="A96" s="39"/>
      <c r="B96" s="40"/>
      <c r="C96" s="41"/>
      <c r="D96" s="223" t="s">
        <v>148</v>
      </c>
      <c r="E96" s="41"/>
      <c r="F96" s="224" t="s">
        <v>349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82</v>
      </c>
    </row>
    <row r="97" s="2" customFormat="1" ht="21.75" customHeight="1">
      <c r="A97" s="39"/>
      <c r="B97" s="40"/>
      <c r="C97" s="205" t="s">
        <v>141</v>
      </c>
      <c r="D97" s="205" t="s">
        <v>134</v>
      </c>
      <c r="E97" s="206" t="s">
        <v>350</v>
      </c>
      <c r="F97" s="207" t="s">
        <v>351</v>
      </c>
      <c r="G97" s="208" t="s">
        <v>208</v>
      </c>
      <c r="H97" s="209">
        <v>1141.4000000000001</v>
      </c>
      <c r="I97" s="210"/>
      <c r="J97" s="211">
        <f>ROUND(I97*H97,2)</f>
        <v>0</v>
      </c>
      <c r="K97" s="207" t="s">
        <v>145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138</v>
      </c>
      <c r="AT97" s="216" t="s">
        <v>134</v>
      </c>
      <c r="AU97" s="216" t="s">
        <v>82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138</v>
      </c>
      <c r="BM97" s="216" t="s">
        <v>352</v>
      </c>
    </row>
    <row r="98" s="2" customFormat="1">
      <c r="A98" s="39"/>
      <c r="B98" s="40"/>
      <c r="C98" s="41"/>
      <c r="D98" s="218" t="s">
        <v>140</v>
      </c>
      <c r="E98" s="41"/>
      <c r="F98" s="219" t="s">
        <v>353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82</v>
      </c>
    </row>
    <row r="99" s="2" customFormat="1">
      <c r="A99" s="39"/>
      <c r="B99" s="40"/>
      <c r="C99" s="41"/>
      <c r="D99" s="223" t="s">
        <v>148</v>
      </c>
      <c r="E99" s="41"/>
      <c r="F99" s="224" t="s">
        <v>354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148</v>
      </c>
      <c r="AU99" s="18" t="s">
        <v>82</v>
      </c>
    </row>
    <row r="100" s="13" customFormat="1">
      <c r="A100" s="13"/>
      <c r="B100" s="225"/>
      <c r="C100" s="226"/>
      <c r="D100" s="218" t="s">
        <v>150</v>
      </c>
      <c r="E100" s="227" t="s">
        <v>19</v>
      </c>
      <c r="F100" s="228" t="s">
        <v>355</v>
      </c>
      <c r="G100" s="226"/>
      <c r="H100" s="227" t="s">
        <v>19</v>
      </c>
      <c r="I100" s="229"/>
      <c r="J100" s="226"/>
      <c r="K100" s="226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150</v>
      </c>
      <c r="AU100" s="234" t="s">
        <v>82</v>
      </c>
      <c r="AV100" s="13" t="s">
        <v>80</v>
      </c>
      <c r="AW100" s="13" t="s">
        <v>33</v>
      </c>
      <c r="AX100" s="13" t="s">
        <v>72</v>
      </c>
      <c r="AY100" s="234" t="s">
        <v>132</v>
      </c>
    </row>
    <row r="101" s="14" customFormat="1">
      <c r="A101" s="14"/>
      <c r="B101" s="235"/>
      <c r="C101" s="236"/>
      <c r="D101" s="218" t="s">
        <v>150</v>
      </c>
      <c r="E101" s="237" t="s">
        <v>19</v>
      </c>
      <c r="F101" s="238" t="s">
        <v>356</v>
      </c>
      <c r="G101" s="236"/>
      <c r="H101" s="239">
        <v>1141.4000000000001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150</v>
      </c>
      <c r="AU101" s="245" t="s">
        <v>82</v>
      </c>
      <c r="AV101" s="14" t="s">
        <v>82</v>
      </c>
      <c r="AW101" s="14" t="s">
        <v>33</v>
      </c>
      <c r="AX101" s="14" t="s">
        <v>80</v>
      </c>
      <c r="AY101" s="245" t="s">
        <v>132</v>
      </c>
    </row>
    <row r="102" s="2" customFormat="1" ht="16.5" customHeight="1">
      <c r="A102" s="39"/>
      <c r="B102" s="40"/>
      <c r="C102" s="205" t="s">
        <v>138</v>
      </c>
      <c r="D102" s="205" t="s">
        <v>134</v>
      </c>
      <c r="E102" s="206" t="s">
        <v>357</v>
      </c>
      <c r="F102" s="207" t="s">
        <v>358</v>
      </c>
      <c r="G102" s="208" t="s">
        <v>208</v>
      </c>
      <c r="H102" s="209">
        <v>1141.4000000000001</v>
      </c>
      <c r="I102" s="210"/>
      <c r="J102" s="211">
        <f>ROUND(I102*H102,2)</f>
        <v>0</v>
      </c>
      <c r="K102" s="207" t="s">
        <v>145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138</v>
      </c>
      <c r="AT102" s="216" t="s">
        <v>134</v>
      </c>
      <c r="AU102" s="216" t="s">
        <v>82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138</v>
      </c>
      <c r="BM102" s="216" t="s">
        <v>359</v>
      </c>
    </row>
    <row r="103" s="2" customFormat="1">
      <c r="A103" s="39"/>
      <c r="B103" s="40"/>
      <c r="C103" s="41"/>
      <c r="D103" s="218" t="s">
        <v>140</v>
      </c>
      <c r="E103" s="41"/>
      <c r="F103" s="219" t="s">
        <v>360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82</v>
      </c>
    </row>
    <row r="104" s="2" customFormat="1">
      <c r="A104" s="39"/>
      <c r="B104" s="40"/>
      <c r="C104" s="41"/>
      <c r="D104" s="223" t="s">
        <v>148</v>
      </c>
      <c r="E104" s="41"/>
      <c r="F104" s="224" t="s">
        <v>361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148</v>
      </c>
      <c r="AU104" s="18" t="s">
        <v>82</v>
      </c>
    </row>
    <row r="105" s="13" customFormat="1">
      <c r="A105" s="13"/>
      <c r="B105" s="225"/>
      <c r="C105" s="226"/>
      <c r="D105" s="218" t="s">
        <v>150</v>
      </c>
      <c r="E105" s="227" t="s">
        <v>19</v>
      </c>
      <c r="F105" s="228" t="s">
        <v>340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150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132</v>
      </c>
    </row>
    <row r="106" s="14" customFormat="1">
      <c r="A106" s="14"/>
      <c r="B106" s="235"/>
      <c r="C106" s="236"/>
      <c r="D106" s="218" t="s">
        <v>150</v>
      </c>
      <c r="E106" s="237" t="s">
        <v>19</v>
      </c>
      <c r="F106" s="238" t="s">
        <v>341</v>
      </c>
      <c r="G106" s="236"/>
      <c r="H106" s="239">
        <v>299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150</v>
      </c>
      <c r="AU106" s="245" t="s">
        <v>82</v>
      </c>
      <c r="AV106" s="14" t="s">
        <v>82</v>
      </c>
      <c r="AW106" s="14" t="s">
        <v>33</v>
      </c>
      <c r="AX106" s="14" t="s">
        <v>72</v>
      </c>
      <c r="AY106" s="245" t="s">
        <v>132</v>
      </c>
    </row>
    <row r="107" s="13" customFormat="1">
      <c r="A107" s="13"/>
      <c r="B107" s="225"/>
      <c r="C107" s="226"/>
      <c r="D107" s="218" t="s">
        <v>150</v>
      </c>
      <c r="E107" s="227" t="s">
        <v>19</v>
      </c>
      <c r="F107" s="228" t="s">
        <v>342</v>
      </c>
      <c r="G107" s="226"/>
      <c r="H107" s="227" t="s">
        <v>19</v>
      </c>
      <c r="I107" s="229"/>
      <c r="J107" s="226"/>
      <c r="K107" s="226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150</v>
      </c>
      <c r="AU107" s="234" t="s">
        <v>82</v>
      </c>
      <c r="AV107" s="13" t="s">
        <v>80</v>
      </c>
      <c r="AW107" s="13" t="s">
        <v>33</v>
      </c>
      <c r="AX107" s="13" t="s">
        <v>72</v>
      </c>
      <c r="AY107" s="234" t="s">
        <v>132</v>
      </c>
    </row>
    <row r="108" s="14" customFormat="1">
      <c r="A108" s="14"/>
      <c r="B108" s="235"/>
      <c r="C108" s="236"/>
      <c r="D108" s="218" t="s">
        <v>150</v>
      </c>
      <c r="E108" s="237" t="s">
        <v>19</v>
      </c>
      <c r="F108" s="238" t="s">
        <v>343</v>
      </c>
      <c r="G108" s="236"/>
      <c r="H108" s="239">
        <v>842.39999999999998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150</v>
      </c>
      <c r="AU108" s="245" t="s">
        <v>82</v>
      </c>
      <c r="AV108" s="14" t="s">
        <v>82</v>
      </c>
      <c r="AW108" s="14" t="s">
        <v>33</v>
      </c>
      <c r="AX108" s="14" t="s">
        <v>72</v>
      </c>
      <c r="AY108" s="245" t="s">
        <v>132</v>
      </c>
    </row>
    <row r="109" s="15" customFormat="1">
      <c r="A109" s="15"/>
      <c r="B109" s="263"/>
      <c r="C109" s="264"/>
      <c r="D109" s="218" t="s">
        <v>150</v>
      </c>
      <c r="E109" s="265" t="s">
        <v>19</v>
      </c>
      <c r="F109" s="266" t="s">
        <v>344</v>
      </c>
      <c r="G109" s="264"/>
      <c r="H109" s="267">
        <v>1141.4000000000001</v>
      </c>
      <c r="I109" s="268"/>
      <c r="J109" s="264"/>
      <c r="K109" s="264"/>
      <c r="L109" s="269"/>
      <c r="M109" s="270"/>
      <c r="N109" s="271"/>
      <c r="O109" s="271"/>
      <c r="P109" s="271"/>
      <c r="Q109" s="271"/>
      <c r="R109" s="271"/>
      <c r="S109" s="271"/>
      <c r="T109" s="27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3" t="s">
        <v>150</v>
      </c>
      <c r="AU109" s="273" t="s">
        <v>82</v>
      </c>
      <c r="AV109" s="15" t="s">
        <v>138</v>
      </c>
      <c r="AW109" s="15" t="s">
        <v>33</v>
      </c>
      <c r="AX109" s="15" t="s">
        <v>80</v>
      </c>
      <c r="AY109" s="273" t="s">
        <v>132</v>
      </c>
    </row>
    <row r="110" s="2" customFormat="1" ht="16.5" customHeight="1">
      <c r="A110" s="39"/>
      <c r="B110" s="40"/>
      <c r="C110" s="205" t="s">
        <v>167</v>
      </c>
      <c r="D110" s="205" t="s">
        <v>134</v>
      </c>
      <c r="E110" s="206" t="s">
        <v>362</v>
      </c>
      <c r="F110" s="207" t="s">
        <v>363</v>
      </c>
      <c r="G110" s="208" t="s">
        <v>178</v>
      </c>
      <c r="H110" s="209">
        <v>1826.24</v>
      </c>
      <c r="I110" s="210"/>
      <c r="J110" s="211">
        <f>ROUND(I110*H110,2)</f>
        <v>0</v>
      </c>
      <c r="K110" s="207" t="s">
        <v>145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138</v>
      </c>
      <c r="AT110" s="216" t="s">
        <v>134</v>
      </c>
      <c r="AU110" s="216" t="s">
        <v>82</v>
      </c>
      <c r="AY110" s="18" t="s">
        <v>132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138</v>
      </c>
      <c r="BM110" s="216" t="s">
        <v>364</v>
      </c>
    </row>
    <row r="111" s="2" customFormat="1">
      <c r="A111" s="39"/>
      <c r="B111" s="40"/>
      <c r="C111" s="41"/>
      <c r="D111" s="218" t="s">
        <v>140</v>
      </c>
      <c r="E111" s="41"/>
      <c r="F111" s="219" t="s">
        <v>365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140</v>
      </c>
      <c r="AU111" s="18" t="s">
        <v>82</v>
      </c>
    </row>
    <row r="112" s="2" customFormat="1">
      <c r="A112" s="39"/>
      <c r="B112" s="40"/>
      <c r="C112" s="41"/>
      <c r="D112" s="223" t="s">
        <v>148</v>
      </c>
      <c r="E112" s="41"/>
      <c r="F112" s="224" t="s">
        <v>366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148</v>
      </c>
      <c r="AU112" s="18" t="s">
        <v>82</v>
      </c>
    </row>
    <row r="113" s="14" customFormat="1">
      <c r="A113" s="14"/>
      <c r="B113" s="235"/>
      <c r="C113" s="236"/>
      <c r="D113" s="218" t="s">
        <v>150</v>
      </c>
      <c r="E113" s="236"/>
      <c r="F113" s="238" t="s">
        <v>367</v>
      </c>
      <c r="G113" s="236"/>
      <c r="H113" s="239">
        <v>1826.24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150</v>
      </c>
      <c r="AU113" s="245" t="s">
        <v>82</v>
      </c>
      <c r="AV113" s="14" t="s">
        <v>82</v>
      </c>
      <c r="AW113" s="14" t="s">
        <v>4</v>
      </c>
      <c r="AX113" s="14" t="s">
        <v>80</v>
      </c>
      <c r="AY113" s="245" t="s">
        <v>132</v>
      </c>
    </row>
    <row r="114" s="2" customFormat="1" ht="16.5" customHeight="1">
      <c r="A114" s="39"/>
      <c r="B114" s="40"/>
      <c r="C114" s="205" t="s">
        <v>175</v>
      </c>
      <c r="D114" s="205" t="s">
        <v>134</v>
      </c>
      <c r="E114" s="206" t="s">
        <v>368</v>
      </c>
      <c r="F114" s="207" t="s">
        <v>369</v>
      </c>
      <c r="G114" s="208" t="s">
        <v>208</v>
      </c>
      <c r="H114" s="209">
        <v>1141.4000000000001</v>
      </c>
      <c r="I114" s="210"/>
      <c r="J114" s="211">
        <f>ROUND(I114*H114,2)</f>
        <v>0</v>
      </c>
      <c r="K114" s="207" t="s">
        <v>145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138</v>
      </c>
      <c r="AT114" s="216" t="s">
        <v>134</v>
      </c>
      <c r="AU114" s="216" t="s">
        <v>82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138</v>
      </c>
      <c r="BM114" s="216" t="s">
        <v>370</v>
      </c>
    </row>
    <row r="115" s="2" customFormat="1">
      <c r="A115" s="39"/>
      <c r="B115" s="40"/>
      <c r="C115" s="41"/>
      <c r="D115" s="218" t="s">
        <v>140</v>
      </c>
      <c r="E115" s="41"/>
      <c r="F115" s="219" t="s">
        <v>371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82</v>
      </c>
    </row>
    <row r="116" s="2" customFormat="1">
      <c r="A116" s="39"/>
      <c r="B116" s="40"/>
      <c r="C116" s="41"/>
      <c r="D116" s="223" t="s">
        <v>148</v>
      </c>
      <c r="E116" s="41"/>
      <c r="F116" s="224" t="s">
        <v>372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82</v>
      </c>
    </row>
    <row r="117" s="2" customFormat="1" ht="16.5" customHeight="1">
      <c r="A117" s="39"/>
      <c r="B117" s="40"/>
      <c r="C117" s="205" t="s">
        <v>224</v>
      </c>
      <c r="D117" s="205" t="s">
        <v>134</v>
      </c>
      <c r="E117" s="206" t="s">
        <v>373</v>
      </c>
      <c r="F117" s="207" t="s">
        <v>374</v>
      </c>
      <c r="G117" s="208" t="s">
        <v>252</v>
      </c>
      <c r="H117" s="209">
        <v>1500</v>
      </c>
      <c r="I117" s="210"/>
      <c r="J117" s="211">
        <f>ROUND(I117*H117,2)</f>
        <v>0</v>
      </c>
      <c r="K117" s="207" t="s">
        <v>145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138</v>
      </c>
      <c r="AT117" s="216" t="s">
        <v>134</v>
      </c>
      <c r="AU117" s="216" t="s">
        <v>82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138</v>
      </c>
      <c r="BM117" s="216" t="s">
        <v>375</v>
      </c>
    </row>
    <row r="118" s="2" customFormat="1">
      <c r="A118" s="39"/>
      <c r="B118" s="40"/>
      <c r="C118" s="41"/>
      <c r="D118" s="218" t="s">
        <v>140</v>
      </c>
      <c r="E118" s="41"/>
      <c r="F118" s="219" t="s">
        <v>376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82</v>
      </c>
    </row>
    <row r="119" s="2" customFormat="1">
      <c r="A119" s="39"/>
      <c r="B119" s="40"/>
      <c r="C119" s="41"/>
      <c r="D119" s="223" t="s">
        <v>148</v>
      </c>
      <c r="E119" s="41"/>
      <c r="F119" s="224" t="s">
        <v>377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148</v>
      </c>
      <c r="AU119" s="18" t="s">
        <v>82</v>
      </c>
    </row>
    <row r="120" s="13" customFormat="1">
      <c r="A120" s="13"/>
      <c r="B120" s="225"/>
      <c r="C120" s="226"/>
      <c r="D120" s="218" t="s">
        <v>150</v>
      </c>
      <c r="E120" s="227" t="s">
        <v>19</v>
      </c>
      <c r="F120" s="228" t="s">
        <v>378</v>
      </c>
      <c r="G120" s="226"/>
      <c r="H120" s="227" t="s">
        <v>19</v>
      </c>
      <c r="I120" s="229"/>
      <c r="J120" s="226"/>
      <c r="K120" s="226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150</v>
      </c>
      <c r="AU120" s="234" t="s">
        <v>82</v>
      </c>
      <c r="AV120" s="13" t="s">
        <v>80</v>
      </c>
      <c r="AW120" s="13" t="s">
        <v>33</v>
      </c>
      <c r="AX120" s="13" t="s">
        <v>72</v>
      </c>
      <c r="AY120" s="234" t="s">
        <v>132</v>
      </c>
    </row>
    <row r="121" s="14" customFormat="1">
      <c r="A121" s="14"/>
      <c r="B121" s="235"/>
      <c r="C121" s="236"/>
      <c r="D121" s="218" t="s">
        <v>150</v>
      </c>
      <c r="E121" s="237" t="s">
        <v>19</v>
      </c>
      <c r="F121" s="238" t="s">
        <v>379</v>
      </c>
      <c r="G121" s="236"/>
      <c r="H121" s="239">
        <v>1500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150</v>
      </c>
      <c r="AU121" s="245" t="s">
        <v>82</v>
      </c>
      <c r="AV121" s="14" t="s">
        <v>82</v>
      </c>
      <c r="AW121" s="14" t="s">
        <v>33</v>
      </c>
      <c r="AX121" s="14" t="s">
        <v>80</v>
      </c>
      <c r="AY121" s="245" t="s">
        <v>132</v>
      </c>
    </row>
    <row r="122" s="12" customFormat="1" ht="22.8" customHeight="1">
      <c r="A122" s="12"/>
      <c r="B122" s="189"/>
      <c r="C122" s="190"/>
      <c r="D122" s="191" t="s">
        <v>71</v>
      </c>
      <c r="E122" s="203" t="s">
        <v>232</v>
      </c>
      <c r="F122" s="203" t="s">
        <v>284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SUM(P123:P128)</f>
        <v>0</v>
      </c>
      <c r="Q122" s="197"/>
      <c r="R122" s="198">
        <f>SUM(R123:R128)</f>
        <v>0</v>
      </c>
      <c r="S122" s="197"/>
      <c r="T122" s="199">
        <f>SUM(T123:T128)</f>
        <v>80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80</v>
      </c>
      <c r="AT122" s="201" t="s">
        <v>71</v>
      </c>
      <c r="AU122" s="201" t="s">
        <v>80</v>
      </c>
      <c r="AY122" s="200" t="s">
        <v>132</v>
      </c>
      <c r="BK122" s="202">
        <f>SUM(BK123:BK128)</f>
        <v>0</v>
      </c>
    </row>
    <row r="123" s="2" customFormat="1" ht="16.5" customHeight="1">
      <c r="A123" s="39"/>
      <c r="B123" s="40"/>
      <c r="C123" s="205" t="s">
        <v>159</v>
      </c>
      <c r="D123" s="205" t="s">
        <v>134</v>
      </c>
      <c r="E123" s="206" t="s">
        <v>380</v>
      </c>
      <c r="F123" s="207" t="s">
        <v>381</v>
      </c>
      <c r="G123" s="208" t="s">
        <v>252</v>
      </c>
      <c r="H123" s="209">
        <v>8000</v>
      </c>
      <c r="I123" s="210"/>
      <c r="J123" s="211">
        <f>ROUND(I123*H123,2)</f>
        <v>0</v>
      </c>
      <c r="K123" s="207" t="s">
        <v>145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0.01</v>
      </c>
      <c r="T123" s="215">
        <f>S123*H123</f>
        <v>80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138</v>
      </c>
      <c r="AT123" s="216" t="s">
        <v>134</v>
      </c>
      <c r="AU123" s="216" t="s">
        <v>82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138</v>
      </c>
      <c r="BM123" s="216" t="s">
        <v>382</v>
      </c>
    </row>
    <row r="124" s="2" customFormat="1">
      <c r="A124" s="39"/>
      <c r="B124" s="40"/>
      <c r="C124" s="41"/>
      <c r="D124" s="218" t="s">
        <v>140</v>
      </c>
      <c r="E124" s="41"/>
      <c r="F124" s="219" t="s">
        <v>383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140</v>
      </c>
      <c r="AU124" s="18" t="s">
        <v>82</v>
      </c>
    </row>
    <row r="125" s="2" customFormat="1">
      <c r="A125" s="39"/>
      <c r="B125" s="40"/>
      <c r="C125" s="41"/>
      <c r="D125" s="223" t="s">
        <v>148</v>
      </c>
      <c r="E125" s="41"/>
      <c r="F125" s="224" t="s">
        <v>384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148</v>
      </c>
      <c r="AU125" s="18" t="s">
        <v>82</v>
      </c>
    </row>
    <row r="126" s="13" customFormat="1">
      <c r="A126" s="13"/>
      <c r="B126" s="225"/>
      <c r="C126" s="226"/>
      <c r="D126" s="218" t="s">
        <v>150</v>
      </c>
      <c r="E126" s="227" t="s">
        <v>19</v>
      </c>
      <c r="F126" s="228" t="s">
        <v>385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150</v>
      </c>
      <c r="AU126" s="234" t="s">
        <v>82</v>
      </c>
      <c r="AV126" s="13" t="s">
        <v>80</v>
      </c>
      <c r="AW126" s="13" t="s">
        <v>33</v>
      </c>
      <c r="AX126" s="13" t="s">
        <v>72</v>
      </c>
      <c r="AY126" s="234" t="s">
        <v>132</v>
      </c>
    </row>
    <row r="127" s="14" customFormat="1">
      <c r="A127" s="14"/>
      <c r="B127" s="235"/>
      <c r="C127" s="236"/>
      <c r="D127" s="218" t="s">
        <v>150</v>
      </c>
      <c r="E127" s="237" t="s">
        <v>19</v>
      </c>
      <c r="F127" s="238" t="s">
        <v>386</v>
      </c>
      <c r="G127" s="236"/>
      <c r="H127" s="239">
        <v>800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150</v>
      </c>
      <c r="AU127" s="245" t="s">
        <v>82</v>
      </c>
      <c r="AV127" s="14" t="s">
        <v>82</v>
      </c>
      <c r="AW127" s="14" t="s">
        <v>33</v>
      </c>
      <c r="AX127" s="14" t="s">
        <v>80</v>
      </c>
      <c r="AY127" s="245" t="s">
        <v>132</v>
      </c>
    </row>
    <row r="128" s="14" customFormat="1">
      <c r="A128" s="14"/>
      <c r="B128" s="235"/>
      <c r="C128" s="236"/>
      <c r="D128" s="218" t="s">
        <v>150</v>
      </c>
      <c r="E128" s="236"/>
      <c r="F128" s="238" t="s">
        <v>387</v>
      </c>
      <c r="G128" s="236"/>
      <c r="H128" s="239">
        <v>8000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150</v>
      </c>
      <c r="AU128" s="245" t="s">
        <v>82</v>
      </c>
      <c r="AV128" s="14" t="s">
        <v>82</v>
      </c>
      <c r="AW128" s="14" t="s">
        <v>4</v>
      </c>
      <c r="AX128" s="14" t="s">
        <v>80</v>
      </c>
      <c r="AY128" s="245" t="s">
        <v>132</v>
      </c>
    </row>
    <row r="129" s="12" customFormat="1" ht="22.8" customHeight="1">
      <c r="A129" s="12"/>
      <c r="B129" s="189"/>
      <c r="C129" s="190"/>
      <c r="D129" s="191" t="s">
        <v>71</v>
      </c>
      <c r="E129" s="203" t="s">
        <v>388</v>
      </c>
      <c r="F129" s="203" t="s">
        <v>389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SUM(P130:P162)</f>
        <v>0</v>
      </c>
      <c r="Q129" s="197"/>
      <c r="R129" s="198">
        <f>SUM(R130:R162)</f>
        <v>0</v>
      </c>
      <c r="S129" s="197"/>
      <c r="T129" s="199">
        <f>SUM(T130:T162)</f>
        <v>51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80</v>
      </c>
      <c r="AT129" s="201" t="s">
        <v>71</v>
      </c>
      <c r="AU129" s="201" t="s">
        <v>80</v>
      </c>
      <c r="AY129" s="200" t="s">
        <v>132</v>
      </c>
      <c r="BK129" s="202">
        <f>SUM(BK130:BK162)</f>
        <v>0</v>
      </c>
    </row>
    <row r="130" s="2" customFormat="1" ht="16.5" customHeight="1">
      <c r="A130" s="39"/>
      <c r="B130" s="40"/>
      <c r="C130" s="205" t="s">
        <v>232</v>
      </c>
      <c r="D130" s="205" t="s">
        <v>134</v>
      </c>
      <c r="E130" s="206" t="s">
        <v>390</v>
      </c>
      <c r="F130" s="207" t="s">
        <v>391</v>
      </c>
      <c r="G130" s="208" t="s">
        <v>208</v>
      </c>
      <c r="H130" s="209">
        <v>34</v>
      </c>
      <c r="I130" s="210"/>
      <c r="J130" s="211">
        <f>ROUND(I130*H130,2)</f>
        <v>0</v>
      </c>
      <c r="K130" s="207" t="s">
        <v>145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1.5</v>
      </c>
      <c r="T130" s="215">
        <f>S130*H130</f>
        <v>51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138</v>
      </c>
      <c r="AT130" s="216" t="s">
        <v>134</v>
      </c>
      <c r="AU130" s="216" t="s">
        <v>82</v>
      </c>
      <c r="AY130" s="18" t="s">
        <v>132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138</v>
      </c>
      <c r="BM130" s="216" t="s">
        <v>392</v>
      </c>
    </row>
    <row r="131" s="2" customFormat="1">
      <c r="A131" s="39"/>
      <c r="B131" s="40"/>
      <c r="C131" s="41"/>
      <c r="D131" s="218" t="s">
        <v>140</v>
      </c>
      <c r="E131" s="41"/>
      <c r="F131" s="219" t="s">
        <v>393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82</v>
      </c>
    </row>
    <row r="132" s="2" customFormat="1">
      <c r="A132" s="39"/>
      <c r="B132" s="40"/>
      <c r="C132" s="41"/>
      <c r="D132" s="223" t="s">
        <v>148</v>
      </c>
      <c r="E132" s="41"/>
      <c r="F132" s="224" t="s">
        <v>394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148</v>
      </c>
      <c r="AU132" s="18" t="s">
        <v>82</v>
      </c>
    </row>
    <row r="133" s="13" customFormat="1">
      <c r="A133" s="13"/>
      <c r="B133" s="225"/>
      <c r="C133" s="226"/>
      <c r="D133" s="218" t="s">
        <v>150</v>
      </c>
      <c r="E133" s="227" t="s">
        <v>19</v>
      </c>
      <c r="F133" s="228" t="s">
        <v>395</v>
      </c>
      <c r="G133" s="226"/>
      <c r="H133" s="227" t="s">
        <v>19</v>
      </c>
      <c r="I133" s="229"/>
      <c r="J133" s="226"/>
      <c r="K133" s="226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150</v>
      </c>
      <c r="AU133" s="234" t="s">
        <v>82</v>
      </c>
      <c r="AV133" s="13" t="s">
        <v>80</v>
      </c>
      <c r="AW133" s="13" t="s">
        <v>33</v>
      </c>
      <c r="AX133" s="13" t="s">
        <v>72</v>
      </c>
      <c r="AY133" s="234" t="s">
        <v>132</v>
      </c>
    </row>
    <row r="134" s="14" customFormat="1">
      <c r="A134" s="14"/>
      <c r="B134" s="235"/>
      <c r="C134" s="236"/>
      <c r="D134" s="218" t="s">
        <v>150</v>
      </c>
      <c r="E134" s="237" t="s">
        <v>19</v>
      </c>
      <c r="F134" s="238" t="s">
        <v>304</v>
      </c>
      <c r="G134" s="236"/>
      <c r="H134" s="239">
        <v>20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150</v>
      </c>
      <c r="AU134" s="245" t="s">
        <v>82</v>
      </c>
      <c r="AV134" s="14" t="s">
        <v>82</v>
      </c>
      <c r="AW134" s="14" t="s">
        <v>33</v>
      </c>
      <c r="AX134" s="14" t="s">
        <v>72</v>
      </c>
      <c r="AY134" s="245" t="s">
        <v>132</v>
      </c>
    </row>
    <row r="135" s="13" customFormat="1">
      <c r="A135" s="13"/>
      <c r="B135" s="225"/>
      <c r="C135" s="226"/>
      <c r="D135" s="218" t="s">
        <v>150</v>
      </c>
      <c r="E135" s="227" t="s">
        <v>19</v>
      </c>
      <c r="F135" s="228" t="s">
        <v>396</v>
      </c>
      <c r="G135" s="226"/>
      <c r="H135" s="227" t="s">
        <v>19</v>
      </c>
      <c r="I135" s="229"/>
      <c r="J135" s="226"/>
      <c r="K135" s="226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150</v>
      </c>
      <c r="AU135" s="234" t="s">
        <v>82</v>
      </c>
      <c r="AV135" s="13" t="s">
        <v>80</v>
      </c>
      <c r="AW135" s="13" t="s">
        <v>33</v>
      </c>
      <c r="AX135" s="13" t="s">
        <v>72</v>
      </c>
      <c r="AY135" s="234" t="s">
        <v>132</v>
      </c>
    </row>
    <row r="136" s="14" customFormat="1">
      <c r="A136" s="14"/>
      <c r="B136" s="235"/>
      <c r="C136" s="236"/>
      <c r="D136" s="218" t="s">
        <v>150</v>
      </c>
      <c r="E136" s="237" t="s">
        <v>19</v>
      </c>
      <c r="F136" s="238" t="s">
        <v>138</v>
      </c>
      <c r="G136" s="236"/>
      <c r="H136" s="239">
        <v>4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150</v>
      </c>
      <c r="AU136" s="245" t="s">
        <v>82</v>
      </c>
      <c r="AV136" s="14" t="s">
        <v>82</v>
      </c>
      <c r="AW136" s="14" t="s">
        <v>33</v>
      </c>
      <c r="AX136" s="14" t="s">
        <v>72</v>
      </c>
      <c r="AY136" s="245" t="s">
        <v>132</v>
      </c>
    </row>
    <row r="137" s="13" customFormat="1">
      <c r="A137" s="13"/>
      <c r="B137" s="225"/>
      <c r="C137" s="226"/>
      <c r="D137" s="218" t="s">
        <v>150</v>
      </c>
      <c r="E137" s="227" t="s">
        <v>19</v>
      </c>
      <c r="F137" s="228" t="s">
        <v>397</v>
      </c>
      <c r="G137" s="226"/>
      <c r="H137" s="227" t="s">
        <v>19</v>
      </c>
      <c r="I137" s="229"/>
      <c r="J137" s="226"/>
      <c r="K137" s="226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150</v>
      </c>
      <c r="AU137" s="234" t="s">
        <v>82</v>
      </c>
      <c r="AV137" s="13" t="s">
        <v>80</v>
      </c>
      <c r="AW137" s="13" t="s">
        <v>33</v>
      </c>
      <c r="AX137" s="13" t="s">
        <v>72</v>
      </c>
      <c r="AY137" s="234" t="s">
        <v>132</v>
      </c>
    </row>
    <row r="138" s="14" customFormat="1">
      <c r="A138" s="14"/>
      <c r="B138" s="235"/>
      <c r="C138" s="236"/>
      <c r="D138" s="218" t="s">
        <v>150</v>
      </c>
      <c r="E138" s="237" t="s">
        <v>19</v>
      </c>
      <c r="F138" s="238" t="s">
        <v>240</v>
      </c>
      <c r="G138" s="236"/>
      <c r="H138" s="239">
        <v>10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150</v>
      </c>
      <c r="AU138" s="245" t="s">
        <v>82</v>
      </c>
      <c r="AV138" s="14" t="s">
        <v>82</v>
      </c>
      <c r="AW138" s="14" t="s">
        <v>33</v>
      </c>
      <c r="AX138" s="14" t="s">
        <v>72</v>
      </c>
      <c r="AY138" s="245" t="s">
        <v>132</v>
      </c>
    </row>
    <row r="139" s="15" customFormat="1">
      <c r="A139" s="15"/>
      <c r="B139" s="263"/>
      <c r="C139" s="264"/>
      <c r="D139" s="218" t="s">
        <v>150</v>
      </c>
      <c r="E139" s="265" t="s">
        <v>19</v>
      </c>
      <c r="F139" s="266" t="s">
        <v>344</v>
      </c>
      <c r="G139" s="264"/>
      <c r="H139" s="267">
        <v>34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3" t="s">
        <v>150</v>
      </c>
      <c r="AU139" s="273" t="s">
        <v>82</v>
      </c>
      <c r="AV139" s="15" t="s">
        <v>138</v>
      </c>
      <c r="AW139" s="15" t="s">
        <v>33</v>
      </c>
      <c r="AX139" s="15" t="s">
        <v>80</v>
      </c>
      <c r="AY139" s="273" t="s">
        <v>132</v>
      </c>
    </row>
    <row r="140" s="2" customFormat="1" ht="16.5" customHeight="1">
      <c r="A140" s="39"/>
      <c r="B140" s="40"/>
      <c r="C140" s="205" t="s">
        <v>240</v>
      </c>
      <c r="D140" s="205" t="s">
        <v>134</v>
      </c>
      <c r="E140" s="206" t="s">
        <v>398</v>
      </c>
      <c r="F140" s="207" t="s">
        <v>399</v>
      </c>
      <c r="G140" s="208" t="s">
        <v>178</v>
      </c>
      <c r="H140" s="209">
        <v>51</v>
      </c>
      <c r="I140" s="210"/>
      <c r="J140" s="211">
        <f>ROUND(I140*H140,2)</f>
        <v>0</v>
      </c>
      <c r="K140" s="207" t="s">
        <v>145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138</v>
      </c>
      <c r="AT140" s="216" t="s">
        <v>134</v>
      </c>
      <c r="AU140" s="216" t="s">
        <v>82</v>
      </c>
      <c r="AY140" s="18" t="s">
        <v>132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138</v>
      </c>
      <c r="BM140" s="216" t="s">
        <v>400</v>
      </c>
    </row>
    <row r="141" s="2" customFormat="1">
      <c r="A141" s="39"/>
      <c r="B141" s="40"/>
      <c r="C141" s="41"/>
      <c r="D141" s="218" t="s">
        <v>140</v>
      </c>
      <c r="E141" s="41"/>
      <c r="F141" s="219" t="s">
        <v>401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140</v>
      </c>
      <c r="AU141" s="18" t="s">
        <v>82</v>
      </c>
    </row>
    <row r="142" s="2" customFormat="1">
      <c r="A142" s="39"/>
      <c r="B142" s="40"/>
      <c r="C142" s="41"/>
      <c r="D142" s="223" t="s">
        <v>148</v>
      </c>
      <c r="E142" s="41"/>
      <c r="F142" s="224" t="s">
        <v>402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148</v>
      </c>
      <c r="AU142" s="18" t="s">
        <v>82</v>
      </c>
    </row>
    <row r="143" s="13" customFormat="1">
      <c r="A143" s="13"/>
      <c r="B143" s="225"/>
      <c r="C143" s="226"/>
      <c r="D143" s="218" t="s">
        <v>150</v>
      </c>
      <c r="E143" s="227" t="s">
        <v>19</v>
      </c>
      <c r="F143" s="228" t="s">
        <v>403</v>
      </c>
      <c r="G143" s="226"/>
      <c r="H143" s="227" t="s">
        <v>19</v>
      </c>
      <c r="I143" s="229"/>
      <c r="J143" s="226"/>
      <c r="K143" s="226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150</v>
      </c>
      <c r="AU143" s="234" t="s">
        <v>82</v>
      </c>
      <c r="AV143" s="13" t="s">
        <v>80</v>
      </c>
      <c r="AW143" s="13" t="s">
        <v>33</v>
      </c>
      <c r="AX143" s="13" t="s">
        <v>72</v>
      </c>
      <c r="AY143" s="234" t="s">
        <v>132</v>
      </c>
    </row>
    <row r="144" s="14" customFormat="1">
      <c r="A144" s="14"/>
      <c r="B144" s="235"/>
      <c r="C144" s="236"/>
      <c r="D144" s="218" t="s">
        <v>150</v>
      </c>
      <c r="E144" s="237" t="s">
        <v>19</v>
      </c>
      <c r="F144" s="238" t="s">
        <v>404</v>
      </c>
      <c r="G144" s="236"/>
      <c r="H144" s="239">
        <v>20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150</v>
      </c>
      <c r="AU144" s="245" t="s">
        <v>82</v>
      </c>
      <c r="AV144" s="14" t="s">
        <v>82</v>
      </c>
      <c r="AW144" s="14" t="s">
        <v>33</v>
      </c>
      <c r="AX144" s="14" t="s">
        <v>72</v>
      </c>
      <c r="AY144" s="245" t="s">
        <v>132</v>
      </c>
    </row>
    <row r="145" s="13" customFormat="1">
      <c r="A145" s="13"/>
      <c r="B145" s="225"/>
      <c r="C145" s="226"/>
      <c r="D145" s="218" t="s">
        <v>150</v>
      </c>
      <c r="E145" s="227" t="s">
        <v>19</v>
      </c>
      <c r="F145" s="228" t="s">
        <v>405</v>
      </c>
      <c r="G145" s="226"/>
      <c r="H145" s="227" t="s">
        <v>19</v>
      </c>
      <c r="I145" s="229"/>
      <c r="J145" s="226"/>
      <c r="K145" s="226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150</v>
      </c>
      <c r="AU145" s="234" t="s">
        <v>82</v>
      </c>
      <c r="AV145" s="13" t="s">
        <v>80</v>
      </c>
      <c r="AW145" s="13" t="s">
        <v>33</v>
      </c>
      <c r="AX145" s="13" t="s">
        <v>72</v>
      </c>
      <c r="AY145" s="234" t="s">
        <v>132</v>
      </c>
    </row>
    <row r="146" s="14" customFormat="1">
      <c r="A146" s="14"/>
      <c r="B146" s="235"/>
      <c r="C146" s="236"/>
      <c r="D146" s="218" t="s">
        <v>150</v>
      </c>
      <c r="E146" s="237" t="s">
        <v>19</v>
      </c>
      <c r="F146" s="238" t="s">
        <v>406</v>
      </c>
      <c r="G146" s="236"/>
      <c r="H146" s="239">
        <v>9.6400000000000006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150</v>
      </c>
      <c r="AU146" s="245" t="s">
        <v>82</v>
      </c>
      <c r="AV146" s="14" t="s">
        <v>82</v>
      </c>
      <c r="AW146" s="14" t="s">
        <v>33</v>
      </c>
      <c r="AX146" s="14" t="s">
        <v>72</v>
      </c>
      <c r="AY146" s="245" t="s">
        <v>132</v>
      </c>
    </row>
    <row r="147" s="13" customFormat="1">
      <c r="A147" s="13"/>
      <c r="B147" s="225"/>
      <c r="C147" s="226"/>
      <c r="D147" s="218" t="s">
        <v>150</v>
      </c>
      <c r="E147" s="227" t="s">
        <v>19</v>
      </c>
      <c r="F147" s="228" t="s">
        <v>407</v>
      </c>
      <c r="G147" s="226"/>
      <c r="H147" s="227" t="s">
        <v>19</v>
      </c>
      <c r="I147" s="229"/>
      <c r="J147" s="226"/>
      <c r="K147" s="226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150</v>
      </c>
      <c r="AU147" s="234" t="s">
        <v>82</v>
      </c>
      <c r="AV147" s="13" t="s">
        <v>80</v>
      </c>
      <c r="AW147" s="13" t="s">
        <v>33</v>
      </c>
      <c r="AX147" s="13" t="s">
        <v>72</v>
      </c>
      <c r="AY147" s="234" t="s">
        <v>132</v>
      </c>
    </row>
    <row r="148" s="14" customFormat="1">
      <c r="A148" s="14"/>
      <c r="B148" s="235"/>
      <c r="C148" s="236"/>
      <c r="D148" s="218" t="s">
        <v>150</v>
      </c>
      <c r="E148" s="237" t="s">
        <v>19</v>
      </c>
      <c r="F148" s="238" t="s">
        <v>408</v>
      </c>
      <c r="G148" s="236"/>
      <c r="H148" s="239">
        <v>21.359999999999999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150</v>
      </c>
      <c r="AU148" s="245" t="s">
        <v>82</v>
      </c>
      <c r="AV148" s="14" t="s">
        <v>82</v>
      </c>
      <c r="AW148" s="14" t="s">
        <v>33</v>
      </c>
      <c r="AX148" s="14" t="s">
        <v>72</v>
      </c>
      <c r="AY148" s="245" t="s">
        <v>132</v>
      </c>
    </row>
    <row r="149" s="15" customFormat="1">
      <c r="A149" s="15"/>
      <c r="B149" s="263"/>
      <c r="C149" s="264"/>
      <c r="D149" s="218" t="s">
        <v>150</v>
      </c>
      <c r="E149" s="265" t="s">
        <v>19</v>
      </c>
      <c r="F149" s="266" t="s">
        <v>344</v>
      </c>
      <c r="G149" s="264"/>
      <c r="H149" s="267">
        <v>51</v>
      </c>
      <c r="I149" s="268"/>
      <c r="J149" s="264"/>
      <c r="K149" s="264"/>
      <c r="L149" s="269"/>
      <c r="M149" s="270"/>
      <c r="N149" s="271"/>
      <c r="O149" s="271"/>
      <c r="P149" s="271"/>
      <c r="Q149" s="271"/>
      <c r="R149" s="271"/>
      <c r="S149" s="271"/>
      <c r="T149" s="27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3" t="s">
        <v>150</v>
      </c>
      <c r="AU149" s="273" t="s">
        <v>82</v>
      </c>
      <c r="AV149" s="15" t="s">
        <v>138</v>
      </c>
      <c r="AW149" s="15" t="s">
        <v>33</v>
      </c>
      <c r="AX149" s="15" t="s">
        <v>80</v>
      </c>
      <c r="AY149" s="273" t="s">
        <v>132</v>
      </c>
    </row>
    <row r="150" s="2" customFormat="1" ht="16.5" customHeight="1">
      <c r="A150" s="39"/>
      <c r="B150" s="40"/>
      <c r="C150" s="205" t="s">
        <v>249</v>
      </c>
      <c r="D150" s="205" t="s">
        <v>134</v>
      </c>
      <c r="E150" s="206" t="s">
        <v>409</v>
      </c>
      <c r="F150" s="207" t="s">
        <v>410</v>
      </c>
      <c r="G150" s="208" t="s">
        <v>178</v>
      </c>
      <c r="H150" s="209">
        <v>182.72</v>
      </c>
      <c r="I150" s="210"/>
      <c r="J150" s="211">
        <f>ROUND(I150*H150,2)</f>
        <v>0</v>
      </c>
      <c r="K150" s="207" t="s">
        <v>145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138</v>
      </c>
      <c r="AT150" s="216" t="s">
        <v>134</v>
      </c>
      <c r="AU150" s="216" t="s">
        <v>82</v>
      </c>
      <c r="AY150" s="18" t="s">
        <v>132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138</v>
      </c>
      <c r="BM150" s="216" t="s">
        <v>411</v>
      </c>
    </row>
    <row r="151" s="2" customFormat="1">
      <c r="A151" s="39"/>
      <c r="B151" s="40"/>
      <c r="C151" s="41"/>
      <c r="D151" s="218" t="s">
        <v>140</v>
      </c>
      <c r="E151" s="41"/>
      <c r="F151" s="219" t="s">
        <v>412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82</v>
      </c>
    </row>
    <row r="152" s="2" customFormat="1">
      <c r="A152" s="39"/>
      <c r="B152" s="40"/>
      <c r="C152" s="41"/>
      <c r="D152" s="223" t="s">
        <v>148</v>
      </c>
      <c r="E152" s="41"/>
      <c r="F152" s="224" t="s">
        <v>413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148</v>
      </c>
      <c r="AU152" s="18" t="s">
        <v>82</v>
      </c>
    </row>
    <row r="153" s="13" customFormat="1">
      <c r="A153" s="13"/>
      <c r="B153" s="225"/>
      <c r="C153" s="226"/>
      <c r="D153" s="218" t="s">
        <v>150</v>
      </c>
      <c r="E153" s="227" t="s">
        <v>19</v>
      </c>
      <c r="F153" s="228" t="s">
        <v>403</v>
      </c>
      <c r="G153" s="226"/>
      <c r="H153" s="227" t="s">
        <v>19</v>
      </c>
      <c r="I153" s="229"/>
      <c r="J153" s="226"/>
      <c r="K153" s="226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150</v>
      </c>
      <c r="AU153" s="234" t="s">
        <v>82</v>
      </c>
      <c r="AV153" s="13" t="s">
        <v>80</v>
      </c>
      <c r="AW153" s="13" t="s">
        <v>33</v>
      </c>
      <c r="AX153" s="13" t="s">
        <v>72</v>
      </c>
      <c r="AY153" s="234" t="s">
        <v>132</v>
      </c>
    </row>
    <row r="154" s="14" customFormat="1">
      <c r="A154" s="14"/>
      <c r="B154" s="235"/>
      <c r="C154" s="236"/>
      <c r="D154" s="218" t="s">
        <v>150</v>
      </c>
      <c r="E154" s="237" t="s">
        <v>19</v>
      </c>
      <c r="F154" s="238" t="s">
        <v>414</v>
      </c>
      <c r="G154" s="236"/>
      <c r="H154" s="239">
        <v>140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150</v>
      </c>
      <c r="AU154" s="245" t="s">
        <v>82</v>
      </c>
      <c r="AV154" s="14" t="s">
        <v>82</v>
      </c>
      <c r="AW154" s="14" t="s">
        <v>33</v>
      </c>
      <c r="AX154" s="14" t="s">
        <v>72</v>
      </c>
      <c r="AY154" s="245" t="s">
        <v>132</v>
      </c>
    </row>
    <row r="155" s="13" customFormat="1">
      <c r="A155" s="13"/>
      <c r="B155" s="225"/>
      <c r="C155" s="226"/>
      <c r="D155" s="218" t="s">
        <v>150</v>
      </c>
      <c r="E155" s="227" t="s">
        <v>19</v>
      </c>
      <c r="F155" s="228" t="s">
        <v>407</v>
      </c>
      <c r="G155" s="226"/>
      <c r="H155" s="227" t="s">
        <v>19</v>
      </c>
      <c r="I155" s="229"/>
      <c r="J155" s="226"/>
      <c r="K155" s="226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150</v>
      </c>
      <c r="AU155" s="234" t="s">
        <v>82</v>
      </c>
      <c r="AV155" s="13" t="s">
        <v>80</v>
      </c>
      <c r="AW155" s="13" t="s">
        <v>33</v>
      </c>
      <c r="AX155" s="13" t="s">
        <v>72</v>
      </c>
      <c r="AY155" s="234" t="s">
        <v>132</v>
      </c>
    </row>
    <row r="156" s="14" customFormat="1">
      <c r="A156" s="14"/>
      <c r="B156" s="235"/>
      <c r="C156" s="236"/>
      <c r="D156" s="218" t="s">
        <v>150</v>
      </c>
      <c r="E156" s="237" t="s">
        <v>19</v>
      </c>
      <c r="F156" s="238" t="s">
        <v>415</v>
      </c>
      <c r="G156" s="236"/>
      <c r="H156" s="239">
        <v>42.719999999999999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150</v>
      </c>
      <c r="AU156" s="245" t="s">
        <v>82</v>
      </c>
      <c r="AV156" s="14" t="s">
        <v>82</v>
      </c>
      <c r="AW156" s="14" t="s">
        <v>33</v>
      </c>
      <c r="AX156" s="14" t="s">
        <v>72</v>
      </c>
      <c r="AY156" s="245" t="s">
        <v>132</v>
      </c>
    </row>
    <row r="157" s="15" customFormat="1">
      <c r="A157" s="15"/>
      <c r="B157" s="263"/>
      <c r="C157" s="264"/>
      <c r="D157" s="218" t="s">
        <v>150</v>
      </c>
      <c r="E157" s="265" t="s">
        <v>19</v>
      </c>
      <c r="F157" s="266" t="s">
        <v>344</v>
      </c>
      <c r="G157" s="264"/>
      <c r="H157" s="267">
        <v>182.72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3" t="s">
        <v>150</v>
      </c>
      <c r="AU157" s="273" t="s">
        <v>82</v>
      </c>
      <c r="AV157" s="15" t="s">
        <v>138</v>
      </c>
      <c r="AW157" s="15" t="s">
        <v>33</v>
      </c>
      <c r="AX157" s="15" t="s">
        <v>80</v>
      </c>
      <c r="AY157" s="273" t="s">
        <v>132</v>
      </c>
    </row>
    <row r="158" s="2" customFormat="1" ht="16.5" customHeight="1">
      <c r="A158" s="39"/>
      <c r="B158" s="40"/>
      <c r="C158" s="205" t="s">
        <v>259</v>
      </c>
      <c r="D158" s="205" t="s">
        <v>134</v>
      </c>
      <c r="E158" s="206" t="s">
        <v>416</v>
      </c>
      <c r="F158" s="207" t="s">
        <v>417</v>
      </c>
      <c r="G158" s="208" t="s">
        <v>178</v>
      </c>
      <c r="H158" s="209">
        <v>21.359999999999999</v>
      </c>
      <c r="I158" s="210"/>
      <c r="J158" s="211">
        <f>ROUND(I158*H158,2)</f>
        <v>0</v>
      </c>
      <c r="K158" s="207" t="s">
        <v>145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138</v>
      </c>
      <c r="AT158" s="216" t="s">
        <v>134</v>
      </c>
      <c r="AU158" s="216" t="s">
        <v>82</v>
      </c>
      <c r="AY158" s="18" t="s">
        <v>132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138</v>
      </c>
      <c r="BM158" s="216" t="s">
        <v>418</v>
      </c>
    </row>
    <row r="159" s="2" customFormat="1">
      <c r="A159" s="39"/>
      <c r="B159" s="40"/>
      <c r="C159" s="41"/>
      <c r="D159" s="218" t="s">
        <v>140</v>
      </c>
      <c r="E159" s="41"/>
      <c r="F159" s="219" t="s">
        <v>419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140</v>
      </c>
      <c r="AU159" s="18" t="s">
        <v>82</v>
      </c>
    </row>
    <row r="160" s="2" customFormat="1">
      <c r="A160" s="39"/>
      <c r="B160" s="40"/>
      <c r="C160" s="41"/>
      <c r="D160" s="223" t="s">
        <v>148</v>
      </c>
      <c r="E160" s="41"/>
      <c r="F160" s="224" t="s">
        <v>420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82</v>
      </c>
    </row>
    <row r="161" s="13" customFormat="1">
      <c r="A161" s="13"/>
      <c r="B161" s="225"/>
      <c r="C161" s="226"/>
      <c r="D161" s="218" t="s">
        <v>150</v>
      </c>
      <c r="E161" s="227" t="s">
        <v>19</v>
      </c>
      <c r="F161" s="228" t="s">
        <v>421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150</v>
      </c>
      <c r="AU161" s="234" t="s">
        <v>82</v>
      </c>
      <c r="AV161" s="13" t="s">
        <v>80</v>
      </c>
      <c r="AW161" s="13" t="s">
        <v>33</v>
      </c>
      <c r="AX161" s="13" t="s">
        <v>72</v>
      </c>
      <c r="AY161" s="234" t="s">
        <v>132</v>
      </c>
    </row>
    <row r="162" s="14" customFormat="1">
      <c r="A162" s="14"/>
      <c r="B162" s="235"/>
      <c r="C162" s="236"/>
      <c r="D162" s="218" t="s">
        <v>150</v>
      </c>
      <c r="E162" s="237" t="s">
        <v>19</v>
      </c>
      <c r="F162" s="238" t="s">
        <v>408</v>
      </c>
      <c r="G162" s="236"/>
      <c r="H162" s="239">
        <v>21.359999999999999</v>
      </c>
      <c r="I162" s="240"/>
      <c r="J162" s="236"/>
      <c r="K162" s="236"/>
      <c r="L162" s="241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150</v>
      </c>
      <c r="AU162" s="245" t="s">
        <v>82</v>
      </c>
      <c r="AV162" s="14" t="s">
        <v>82</v>
      </c>
      <c r="AW162" s="14" t="s">
        <v>33</v>
      </c>
      <c r="AX162" s="14" t="s">
        <v>80</v>
      </c>
      <c r="AY162" s="245" t="s">
        <v>132</v>
      </c>
    </row>
    <row r="163" s="2" customFormat="1" ht="6.96" customHeight="1">
      <c r="A163" s="39"/>
      <c r="B163" s="60"/>
      <c r="C163" s="61"/>
      <c r="D163" s="61"/>
      <c r="E163" s="61"/>
      <c r="F163" s="61"/>
      <c r="G163" s="61"/>
      <c r="H163" s="61"/>
      <c r="I163" s="61"/>
      <c r="J163" s="61"/>
      <c r="K163" s="61"/>
      <c r="L163" s="45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yH0wfPtBgnX3GF54tHmVig3J2HsXRa0e+DXWfbej9w9LlkBGEMrau9o5fXpSFu27fnAchBxIFWt1pH8GqbdTww==" hashValue="mfAr1GnhNezZ1T1t8kTin6JGv3fUr3kpxfdTi3om+qWJfstAFFw+6QU3ldGqxrlW4FkNWGhj+I6bbCA8I20dFQ==" algorithmName="SHA-512" password="CC35"/>
  <autoFilter ref="C82:K16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122703602"/>
    <hyperlink ref="F96" r:id="rId2" display="https://podminky.urs.cz/item/CS_URS_2023_01/162253101"/>
    <hyperlink ref="F99" r:id="rId3" display="https://podminky.urs.cz/item/CS_URS_2023_01/162751115"/>
    <hyperlink ref="F104" r:id="rId4" display="https://podminky.urs.cz/item/CS_URS_2023_01/167151111"/>
    <hyperlink ref="F112" r:id="rId5" display="https://podminky.urs.cz/item/CS_URS_2023_01/171201231"/>
    <hyperlink ref="F116" r:id="rId6" display="https://podminky.urs.cz/item/CS_URS_2023_01/171251201"/>
    <hyperlink ref="F119" r:id="rId7" display="https://podminky.urs.cz/item/CS_URS_2023_01/181912111"/>
    <hyperlink ref="F125" r:id="rId8" display="https://podminky.urs.cz/item/CS_URS_2023_01/938908411"/>
    <hyperlink ref="F132" r:id="rId9" display="https://podminky.urs.cz/item/CS_URS_2023_01/997013011"/>
    <hyperlink ref="F142" r:id="rId10" display="https://podminky.urs.cz/item/CS_URS_2023_01/997013501"/>
    <hyperlink ref="F152" r:id="rId11" display="https://podminky.urs.cz/item/CS_URS_2023_01/997013509"/>
    <hyperlink ref="F160" r:id="rId12" display="https://podminky.urs.cz/item/CS_URS_2023_01/99701363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Horního rybníku v Zámecké zahradě v Teplicích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422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ROUND((SUM(BE85:BE164)),  2)</f>
        <v>0</v>
      </c>
      <c r="G33" s="39"/>
      <c r="H33" s="39"/>
      <c r="I33" s="149">
        <v>0.20999999999999999</v>
      </c>
      <c r="J33" s="148">
        <f>ROUND(((SUM(BE85:BE164))*I33),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ROUND((SUM(BF85:BF164)),  2)</f>
        <v>0</v>
      </c>
      <c r="G34" s="39"/>
      <c r="H34" s="39"/>
      <c r="I34" s="149">
        <v>0.14999999999999999</v>
      </c>
      <c r="J34" s="148">
        <f>ROUND(((SUM(BF85:BF164))*I34),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ROUND((SUM(BG85:BG164)),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ROUND((SUM(BH85:BH164)),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ROUND((SUM(BI85:BI164)),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Horního rybníku v Zámecké zahradě v Teplicích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SO5 - Sjezd do nádrže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Teplice</v>
      </c>
      <c r="G52" s="41"/>
      <c r="H52" s="41"/>
      <c r="I52" s="33" t="s">
        <v>23</v>
      </c>
      <c r="J52" s="73" t="str">
        <f>IF(J12="","",J12)</f>
        <v>22. 1. 2023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Teplice</v>
      </c>
      <c r="G54" s="41"/>
      <c r="H54" s="41"/>
      <c r="I54" s="33" t="s">
        <v>31</v>
      </c>
      <c r="J54" s="37" t="str">
        <f>E21</f>
        <v>Ing.Jiří Kubelka, Třeskonice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109</v>
      </c>
      <c r="D57" s="163"/>
      <c r="E57" s="163"/>
      <c r="F57" s="163"/>
      <c r="G57" s="163"/>
      <c r="H57" s="163"/>
      <c r="I57" s="163"/>
      <c r="J57" s="164" t="s">
        <v>110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6"/>
      <c r="C60" s="167"/>
      <c r="D60" s="168" t="s">
        <v>112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113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184</v>
      </c>
      <c r="E62" s="175"/>
      <c r="F62" s="175"/>
      <c r="G62" s="175"/>
      <c r="H62" s="175"/>
      <c r="I62" s="175"/>
      <c r="J62" s="176">
        <f>J135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185</v>
      </c>
      <c r="E63" s="175"/>
      <c r="F63" s="175"/>
      <c r="G63" s="175"/>
      <c r="H63" s="175"/>
      <c r="I63" s="175"/>
      <c r="J63" s="176">
        <f>J149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334</v>
      </c>
      <c r="E64" s="175"/>
      <c r="F64" s="175"/>
      <c r="G64" s="175"/>
      <c r="H64" s="175"/>
      <c r="I64" s="175"/>
      <c r="J64" s="176">
        <f>J155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116</v>
      </c>
      <c r="E65" s="175"/>
      <c r="F65" s="175"/>
      <c r="G65" s="175"/>
      <c r="H65" s="175"/>
      <c r="I65" s="175"/>
      <c r="J65" s="176">
        <f>J161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117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Revitalizace Horního rybníku v Zámecké zahradě v Teplicích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SO5 - Sjezd do nádrže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Teplice</v>
      </c>
      <c r="G79" s="41"/>
      <c r="H79" s="41"/>
      <c r="I79" s="33" t="s">
        <v>23</v>
      </c>
      <c r="J79" s="73" t="str">
        <f>IF(J12="","",J12)</f>
        <v>22. 1. 2023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Statutární Město Teplice</v>
      </c>
      <c r="G81" s="41"/>
      <c r="H81" s="41"/>
      <c r="I81" s="33" t="s">
        <v>31</v>
      </c>
      <c r="J81" s="37" t="str">
        <f>E21</f>
        <v>Ing.Jiří Kubelka, Třeskonice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118</v>
      </c>
      <c r="D84" s="181" t="s">
        <v>57</v>
      </c>
      <c r="E84" s="181" t="s">
        <v>53</v>
      </c>
      <c r="F84" s="181" t="s">
        <v>54</v>
      </c>
      <c r="G84" s="181" t="s">
        <v>119</v>
      </c>
      <c r="H84" s="181" t="s">
        <v>120</v>
      </c>
      <c r="I84" s="181" t="s">
        <v>121</v>
      </c>
      <c r="J84" s="181" t="s">
        <v>110</v>
      </c>
      <c r="K84" s="182" t="s">
        <v>122</v>
      </c>
      <c r="L84" s="183"/>
      <c r="M84" s="93" t="s">
        <v>19</v>
      </c>
      <c r="N84" s="94" t="s">
        <v>42</v>
      </c>
      <c r="O84" s="94" t="s">
        <v>123</v>
      </c>
      <c r="P84" s="94" t="s">
        <v>124</v>
      </c>
      <c r="Q84" s="94" t="s">
        <v>125</v>
      </c>
      <c r="R84" s="94" t="s">
        <v>126</v>
      </c>
      <c r="S84" s="94" t="s">
        <v>127</v>
      </c>
      <c r="T84" s="95" t="s">
        <v>128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129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662.28565749999996</v>
      </c>
      <c r="S85" s="97"/>
      <c r="T85" s="187">
        <f>T86</f>
        <v>9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111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130</v>
      </c>
      <c r="F86" s="192" t="s">
        <v>131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P87+P135+P149+P155+P161</f>
        <v>0</v>
      </c>
      <c r="Q86" s="197"/>
      <c r="R86" s="198">
        <f>R87+R135+R149+R155+R161</f>
        <v>662.28565749999996</v>
      </c>
      <c r="S86" s="197"/>
      <c r="T86" s="199">
        <f>T87+T135+T149+T155+T161</f>
        <v>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72</v>
      </c>
      <c r="AY86" s="200" t="s">
        <v>132</v>
      </c>
      <c r="BK86" s="202">
        <f>BK87+BK135+BK149+BK155+BK161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80</v>
      </c>
      <c r="F87" s="203" t="s">
        <v>133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SUM(P88:P134)</f>
        <v>0</v>
      </c>
      <c r="Q87" s="197"/>
      <c r="R87" s="198">
        <f>SUM(R88:R134)</f>
        <v>0.047275000000000005</v>
      </c>
      <c r="S87" s="197"/>
      <c r="T87" s="199">
        <f>SUM(T88:T134)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80</v>
      </c>
      <c r="AY87" s="200" t="s">
        <v>132</v>
      </c>
      <c r="BK87" s="202">
        <f>SUM(BK88:BK134)</f>
        <v>0</v>
      </c>
    </row>
    <row r="88" s="2" customFormat="1" ht="21.75" customHeight="1">
      <c r="A88" s="39"/>
      <c r="B88" s="40"/>
      <c r="C88" s="205" t="s">
        <v>80</v>
      </c>
      <c r="D88" s="205" t="s">
        <v>134</v>
      </c>
      <c r="E88" s="206" t="s">
        <v>423</v>
      </c>
      <c r="F88" s="207" t="s">
        <v>424</v>
      </c>
      <c r="G88" s="208" t="s">
        <v>208</v>
      </c>
      <c r="H88" s="209">
        <v>76.950000000000003</v>
      </c>
      <c r="I88" s="210"/>
      <c r="J88" s="211">
        <f>ROUND(I88*H88,2)</f>
        <v>0</v>
      </c>
      <c r="K88" s="207" t="s">
        <v>145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138</v>
      </c>
      <c r="AT88" s="216" t="s">
        <v>134</v>
      </c>
      <c r="AU88" s="216" t="s">
        <v>82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138</v>
      </c>
      <c r="BM88" s="216" t="s">
        <v>425</v>
      </c>
    </row>
    <row r="89" s="2" customFormat="1">
      <c r="A89" s="39"/>
      <c r="B89" s="40"/>
      <c r="C89" s="41"/>
      <c r="D89" s="218" t="s">
        <v>140</v>
      </c>
      <c r="E89" s="41"/>
      <c r="F89" s="219" t="s">
        <v>426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140</v>
      </c>
      <c r="AU89" s="18" t="s">
        <v>82</v>
      </c>
    </row>
    <row r="90" s="2" customFormat="1">
      <c r="A90" s="39"/>
      <c r="B90" s="40"/>
      <c r="C90" s="41"/>
      <c r="D90" s="223" t="s">
        <v>148</v>
      </c>
      <c r="E90" s="41"/>
      <c r="F90" s="224" t="s">
        <v>427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148</v>
      </c>
      <c r="AU90" s="18" t="s">
        <v>82</v>
      </c>
    </row>
    <row r="91" s="14" customFormat="1">
      <c r="A91" s="14"/>
      <c r="B91" s="235"/>
      <c r="C91" s="236"/>
      <c r="D91" s="218" t="s">
        <v>150</v>
      </c>
      <c r="E91" s="237" t="s">
        <v>19</v>
      </c>
      <c r="F91" s="238" t="s">
        <v>428</v>
      </c>
      <c r="G91" s="236"/>
      <c r="H91" s="239">
        <v>76.950000000000003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150</v>
      </c>
      <c r="AU91" s="245" t="s">
        <v>82</v>
      </c>
      <c r="AV91" s="14" t="s">
        <v>82</v>
      </c>
      <c r="AW91" s="14" t="s">
        <v>33</v>
      </c>
      <c r="AX91" s="14" t="s">
        <v>80</v>
      </c>
      <c r="AY91" s="245" t="s">
        <v>132</v>
      </c>
    </row>
    <row r="92" s="2" customFormat="1" ht="16.5" customHeight="1">
      <c r="A92" s="39"/>
      <c r="B92" s="40"/>
      <c r="C92" s="205" t="s">
        <v>82</v>
      </c>
      <c r="D92" s="205" t="s">
        <v>134</v>
      </c>
      <c r="E92" s="206" t="s">
        <v>335</v>
      </c>
      <c r="F92" s="207" t="s">
        <v>336</v>
      </c>
      <c r="G92" s="208" t="s">
        <v>208</v>
      </c>
      <c r="H92" s="209">
        <v>122.625</v>
      </c>
      <c r="I92" s="210"/>
      <c r="J92" s="211">
        <f>ROUND(I92*H92,2)</f>
        <v>0</v>
      </c>
      <c r="K92" s="207" t="s">
        <v>145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138</v>
      </c>
      <c r="AT92" s="216" t="s">
        <v>134</v>
      </c>
      <c r="AU92" s="216" t="s">
        <v>82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138</v>
      </c>
      <c r="BM92" s="216" t="s">
        <v>429</v>
      </c>
    </row>
    <row r="93" s="2" customFormat="1">
      <c r="A93" s="39"/>
      <c r="B93" s="40"/>
      <c r="C93" s="41"/>
      <c r="D93" s="218" t="s">
        <v>140</v>
      </c>
      <c r="E93" s="41"/>
      <c r="F93" s="219" t="s">
        <v>338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140</v>
      </c>
      <c r="AU93" s="18" t="s">
        <v>82</v>
      </c>
    </row>
    <row r="94" s="2" customFormat="1">
      <c r="A94" s="39"/>
      <c r="B94" s="40"/>
      <c r="C94" s="41"/>
      <c r="D94" s="223" t="s">
        <v>148</v>
      </c>
      <c r="E94" s="41"/>
      <c r="F94" s="224" t="s">
        <v>339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148</v>
      </c>
      <c r="AU94" s="18" t="s">
        <v>82</v>
      </c>
    </row>
    <row r="95" s="13" customFormat="1">
      <c r="A95" s="13"/>
      <c r="B95" s="225"/>
      <c r="C95" s="226"/>
      <c r="D95" s="218" t="s">
        <v>150</v>
      </c>
      <c r="E95" s="227" t="s">
        <v>19</v>
      </c>
      <c r="F95" s="228" t="s">
        <v>430</v>
      </c>
      <c r="G95" s="226"/>
      <c r="H95" s="227" t="s">
        <v>19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150</v>
      </c>
      <c r="AU95" s="234" t="s">
        <v>82</v>
      </c>
      <c r="AV95" s="13" t="s">
        <v>80</v>
      </c>
      <c r="AW95" s="13" t="s">
        <v>33</v>
      </c>
      <c r="AX95" s="13" t="s">
        <v>72</v>
      </c>
      <c r="AY95" s="234" t="s">
        <v>132</v>
      </c>
    </row>
    <row r="96" s="14" customFormat="1">
      <c r="A96" s="14"/>
      <c r="B96" s="235"/>
      <c r="C96" s="236"/>
      <c r="D96" s="218" t="s">
        <v>150</v>
      </c>
      <c r="E96" s="237" t="s">
        <v>19</v>
      </c>
      <c r="F96" s="238" t="s">
        <v>431</v>
      </c>
      <c r="G96" s="236"/>
      <c r="H96" s="239">
        <v>122.625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150</v>
      </c>
      <c r="AU96" s="245" t="s">
        <v>82</v>
      </c>
      <c r="AV96" s="14" t="s">
        <v>82</v>
      </c>
      <c r="AW96" s="14" t="s">
        <v>33</v>
      </c>
      <c r="AX96" s="14" t="s">
        <v>80</v>
      </c>
      <c r="AY96" s="245" t="s">
        <v>132</v>
      </c>
    </row>
    <row r="97" s="2" customFormat="1" ht="21.75" customHeight="1">
      <c r="A97" s="39"/>
      <c r="B97" s="40"/>
      <c r="C97" s="205" t="s">
        <v>141</v>
      </c>
      <c r="D97" s="205" t="s">
        <v>134</v>
      </c>
      <c r="E97" s="206" t="s">
        <v>432</v>
      </c>
      <c r="F97" s="207" t="s">
        <v>433</v>
      </c>
      <c r="G97" s="208" t="s">
        <v>208</v>
      </c>
      <c r="H97" s="209">
        <v>6</v>
      </c>
      <c r="I97" s="210"/>
      <c r="J97" s="211">
        <f>ROUND(I97*H97,2)</f>
        <v>0</v>
      </c>
      <c r="K97" s="207" t="s">
        <v>145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138</v>
      </c>
      <c r="AT97" s="216" t="s">
        <v>134</v>
      </c>
      <c r="AU97" s="216" t="s">
        <v>82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138</v>
      </c>
      <c r="BM97" s="216" t="s">
        <v>434</v>
      </c>
    </row>
    <row r="98" s="2" customFormat="1">
      <c r="A98" s="39"/>
      <c r="B98" s="40"/>
      <c r="C98" s="41"/>
      <c r="D98" s="218" t="s">
        <v>140</v>
      </c>
      <c r="E98" s="41"/>
      <c r="F98" s="219" t="s">
        <v>435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82</v>
      </c>
    </row>
    <row r="99" s="2" customFormat="1">
      <c r="A99" s="39"/>
      <c r="B99" s="40"/>
      <c r="C99" s="41"/>
      <c r="D99" s="223" t="s">
        <v>148</v>
      </c>
      <c r="E99" s="41"/>
      <c r="F99" s="224" t="s">
        <v>436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148</v>
      </c>
      <c r="AU99" s="18" t="s">
        <v>82</v>
      </c>
    </row>
    <row r="100" s="2" customFormat="1" ht="24.15" customHeight="1">
      <c r="A100" s="39"/>
      <c r="B100" s="40"/>
      <c r="C100" s="205" t="s">
        <v>138</v>
      </c>
      <c r="D100" s="205" t="s">
        <v>134</v>
      </c>
      <c r="E100" s="206" t="s">
        <v>437</v>
      </c>
      <c r="F100" s="207" t="s">
        <v>438</v>
      </c>
      <c r="G100" s="208" t="s">
        <v>208</v>
      </c>
      <c r="H100" s="209">
        <v>6</v>
      </c>
      <c r="I100" s="210"/>
      <c r="J100" s="211">
        <f>ROUND(I100*H100,2)</f>
        <v>0</v>
      </c>
      <c r="K100" s="207" t="s">
        <v>145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138</v>
      </c>
      <c r="AT100" s="216" t="s">
        <v>134</v>
      </c>
      <c r="AU100" s="216" t="s">
        <v>82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138</v>
      </c>
      <c r="BM100" s="216" t="s">
        <v>439</v>
      </c>
    </row>
    <row r="101" s="2" customFormat="1">
      <c r="A101" s="39"/>
      <c r="B101" s="40"/>
      <c r="C101" s="41"/>
      <c r="D101" s="218" t="s">
        <v>140</v>
      </c>
      <c r="E101" s="41"/>
      <c r="F101" s="219" t="s">
        <v>440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82</v>
      </c>
    </row>
    <row r="102" s="2" customFormat="1">
      <c r="A102" s="39"/>
      <c r="B102" s="40"/>
      <c r="C102" s="41"/>
      <c r="D102" s="223" t="s">
        <v>148</v>
      </c>
      <c r="E102" s="41"/>
      <c r="F102" s="224" t="s">
        <v>441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148</v>
      </c>
      <c r="AU102" s="18" t="s">
        <v>82</v>
      </c>
    </row>
    <row r="103" s="2" customFormat="1" ht="21.75" customHeight="1">
      <c r="A103" s="39"/>
      <c r="B103" s="40"/>
      <c r="C103" s="205" t="s">
        <v>167</v>
      </c>
      <c r="D103" s="205" t="s">
        <v>134</v>
      </c>
      <c r="E103" s="206" t="s">
        <v>350</v>
      </c>
      <c r="F103" s="207" t="s">
        <v>351</v>
      </c>
      <c r="G103" s="208" t="s">
        <v>208</v>
      </c>
      <c r="H103" s="209">
        <v>76.950000000000003</v>
      </c>
      <c r="I103" s="210"/>
      <c r="J103" s="211">
        <f>ROUND(I103*H103,2)</f>
        <v>0</v>
      </c>
      <c r="K103" s="207" t="s">
        <v>145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138</v>
      </c>
      <c r="AT103" s="216" t="s">
        <v>134</v>
      </c>
      <c r="AU103" s="216" t="s">
        <v>82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138</v>
      </c>
      <c r="BM103" s="216" t="s">
        <v>442</v>
      </c>
    </row>
    <row r="104" s="2" customFormat="1">
      <c r="A104" s="39"/>
      <c r="B104" s="40"/>
      <c r="C104" s="41"/>
      <c r="D104" s="218" t="s">
        <v>140</v>
      </c>
      <c r="E104" s="41"/>
      <c r="F104" s="219" t="s">
        <v>353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82</v>
      </c>
    </row>
    <row r="105" s="2" customFormat="1">
      <c r="A105" s="39"/>
      <c r="B105" s="40"/>
      <c r="C105" s="41"/>
      <c r="D105" s="223" t="s">
        <v>148</v>
      </c>
      <c r="E105" s="41"/>
      <c r="F105" s="224" t="s">
        <v>354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148</v>
      </c>
      <c r="AU105" s="18" t="s">
        <v>82</v>
      </c>
    </row>
    <row r="106" s="13" customFormat="1">
      <c r="A106" s="13"/>
      <c r="B106" s="225"/>
      <c r="C106" s="226"/>
      <c r="D106" s="218" t="s">
        <v>150</v>
      </c>
      <c r="E106" s="227" t="s">
        <v>19</v>
      </c>
      <c r="F106" s="228" t="s">
        <v>443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150</v>
      </c>
      <c r="AU106" s="234" t="s">
        <v>82</v>
      </c>
      <c r="AV106" s="13" t="s">
        <v>80</v>
      </c>
      <c r="AW106" s="13" t="s">
        <v>33</v>
      </c>
      <c r="AX106" s="13" t="s">
        <v>72</v>
      </c>
      <c r="AY106" s="234" t="s">
        <v>132</v>
      </c>
    </row>
    <row r="107" s="14" customFormat="1">
      <c r="A107" s="14"/>
      <c r="B107" s="235"/>
      <c r="C107" s="236"/>
      <c r="D107" s="218" t="s">
        <v>150</v>
      </c>
      <c r="E107" s="237" t="s">
        <v>19</v>
      </c>
      <c r="F107" s="238" t="s">
        <v>428</v>
      </c>
      <c r="G107" s="236"/>
      <c r="H107" s="239">
        <v>76.950000000000003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150</v>
      </c>
      <c r="AU107" s="245" t="s">
        <v>82</v>
      </c>
      <c r="AV107" s="14" t="s">
        <v>82</v>
      </c>
      <c r="AW107" s="14" t="s">
        <v>33</v>
      </c>
      <c r="AX107" s="14" t="s">
        <v>80</v>
      </c>
      <c r="AY107" s="245" t="s">
        <v>132</v>
      </c>
    </row>
    <row r="108" s="2" customFormat="1" ht="16.5" customHeight="1">
      <c r="A108" s="39"/>
      <c r="B108" s="40"/>
      <c r="C108" s="205" t="s">
        <v>175</v>
      </c>
      <c r="D108" s="205" t="s">
        <v>134</v>
      </c>
      <c r="E108" s="206" t="s">
        <v>368</v>
      </c>
      <c r="F108" s="207" t="s">
        <v>369</v>
      </c>
      <c r="G108" s="208" t="s">
        <v>208</v>
      </c>
      <c r="H108" s="209">
        <v>76.950000000000003</v>
      </c>
      <c r="I108" s="210"/>
      <c r="J108" s="211">
        <f>ROUND(I108*H108,2)</f>
        <v>0</v>
      </c>
      <c r="K108" s="207" t="s">
        <v>145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138</v>
      </c>
      <c r="AT108" s="216" t="s">
        <v>134</v>
      </c>
      <c r="AU108" s="216" t="s">
        <v>82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138</v>
      </c>
      <c r="BM108" s="216" t="s">
        <v>444</v>
      </c>
    </row>
    <row r="109" s="2" customFormat="1">
      <c r="A109" s="39"/>
      <c r="B109" s="40"/>
      <c r="C109" s="41"/>
      <c r="D109" s="218" t="s">
        <v>140</v>
      </c>
      <c r="E109" s="41"/>
      <c r="F109" s="219" t="s">
        <v>371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82</v>
      </c>
    </row>
    <row r="110" s="2" customFormat="1">
      <c r="A110" s="39"/>
      <c r="B110" s="40"/>
      <c r="C110" s="41"/>
      <c r="D110" s="223" t="s">
        <v>148</v>
      </c>
      <c r="E110" s="41"/>
      <c r="F110" s="224" t="s">
        <v>372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82</v>
      </c>
    </row>
    <row r="111" s="2" customFormat="1" ht="21.75" customHeight="1">
      <c r="A111" s="39"/>
      <c r="B111" s="40"/>
      <c r="C111" s="205" t="s">
        <v>224</v>
      </c>
      <c r="D111" s="205" t="s">
        <v>134</v>
      </c>
      <c r="E111" s="206" t="s">
        <v>445</v>
      </c>
      <c r="F111" s="207" t="s">
        <v>446</v>
      </c>
      <c r="G111" s="208" t="s">
        <v>252</v>
      </c>
      <c r="H111" s="209">
        <v>245.25</v>
      </c>
      <c r="I111" s="210"/>
      <c r="J111" s="211">
        <f>ROUND(I111*H111,2)</f>
        <v>0</v>
      </c>
      <c r="K111" s="207" t="s">
        <v>145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138</v>
      </c>
      <c r="AT111" s="216" t="s">
        <v>134</v>
      </c>
      <c r="AU111" s="216" t="s">
        <v>82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138</v>
      </c>
      <c r="BM111" s="216" t="s">
        <v>447</v>
      </c>
    </row>
    <row r="112" s="2" customFormat="1">
      <c r="A112" s="39"/>
      <c r="B112" s="40"/>
      <c r="C112" s="41"/>
      <c r="D112" s="218" t="s">
        <v>140</v>
      </c>
      <c r="E112" s="41"/>
      <c r="F112" s="219" t="s">
        <v>448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82</v>
      </c>
    </row>
    <row r="113" s="2" customFormat="1">
      <c r="A113" s="39"/>
      <c r="B113" s="40"/>
      <c r="C113" s="41"/>
      <c r="D113" s="223" t="s">
        <v>148</v>
      </c>
      <c r="E113" s="41"/>
      <c r="F113" s="224" t="s">
        <v>449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82</v>
      </c>
    </row>
    <row r="114" s="13" customFormat="1">
      <c r="A114" s="13"/>
      <c r="B114" s="225"/>
      <c r="C114" s="226"/>
      <c r="D114" s="218" t="s">
        <v>150</v>
      </c>
      <c r="E114" s="227" t="s">
        <v>19</v>
      </c>
      <c r="F114" s="228" t="s">
        <v>450</v>
      </c>
      <c r="G114" s="226"/>
      <c r="H114" s="227" t="s">
        <v>19</v>
      </c>
      <c r="I114" s="229"/>
      <c r="J114" s="226"/>
      <c r="K114" s="226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150</v>
      </c>
      <c r="AU114" s="234" t="s">
        <v>82</v>
      </c>
      <c r="AV114" s="13" t="s">
        <v>80</v>
      </c>
      <c r="AW114" s="13" t="s">
        <v>33</v>
      </c>
      <c r="AX114" s="13" t="s">
        <v>72</v>
      </c>
      <c r="AY114" s="234" t="s">
        <v>132</v>
      </c>
    </row>
    <row r="115" s="14" customFormat="1">
      <c r="A115" s="14"/>
      <c r="B115" s="235"/>
      <c r="C115" s="236"/>
      <c r="D115" s="218" t="s">
        <v>150</v>
      </c>
      <c r="E115" s="237" t="s">
        <v>19</v>
      </c>
      <c r="F115" s="238" t="s">
        <v>451</v>
      </c>
      <c r="G115" s="236"/>
      <c r="H115" s="239">
        <v>245.25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150</v>
      </c>
      <c r="AU115" s="245" t="s">
        <v>82</v>
      </c>
      <c r="AV115" s="14" t="s">
        <v>82</v>
      </c>
      <c r="AW115" s="14" t="s">
        <v>33</v>
      </c>
      <c r="AX115" s="14" t="s">
        <v>80</v>
      </c>
      <c r="AY115" s="245" t="s">
        <v>132</v>
      </c>
    </row>
    <row r="116" s="2" customFormat="1" ht="16.5" customHeight="1">
      <c r="A116" s="39"/>
      <c r="B116" s="40"/>
      <c r="C116" s="205" t="s">
        <v>159</v>
      </c>
      <c r="D116" s="205" t="s">
        <v>134</v>
      </c>
      <c r="E116" s="206" t="s">
        <v>452</v>
      </c>
      <c r="F116" s="207" t="s">
        <v>453</v>
      </c>
      <c r="G116" s="208" t="s">
        <v>252</v>
      </c>
      <c r="H116" s="209">
        <v>171</v>
      </c>
      <c r="I116" s="210"/>
      <c r="J116" s="211">
        <f>ROUND(I116*H116,2)</f>
        <v>0</v>
      </c>
      <c r="K116" s="207" t="s">
        <v>145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138</v>
      </c>
      <c r="AT116" s="216" t="s">
        <v>134</v>
      </c>
      <c r="AU116" s="216" t="s">
        <v>82</v>
      </c>
      <c r="AY116" s="18" t="s">
        <v>132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138</v>
      </c>
      <c r="BM116" s="216" t="s">
        <v>454</v>
      </c>
    </row>
    <row r="117" s="2" customFormat="1">
      <c r="A117" s="39"/>
      <c r="B117" s="40"/>
      <c r="C117" s="41"/>
      <c r="D117" s="218" t="s">
        <v>140</v>
      </c>
      <c r="E117" s="41"/>
      <c r="F117" s="219" t="s">
        <v>455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82</v>
      </c>
    </row>
    <row r="118" s="2" customFormat="1">
      <c r="A118" s="39"/>
      <c r="B118" s="40"/>
      <c r="C118" s="41"/>
      <c r="D118" s="223" t="s">
        <v>148</v>
      </c>
      <c r="E118" s="41"/>
      <c r="F118" s="224" t="s">
        <v>456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148</v>
      </c>
      <c r="AU118" s="18" t="s">
        <v>82</v>
      </c>
    </row>
    <row r="119" s="14" customFormat="1">
      <c r="A119" s="14"/>
      <c r="B119" s="235"/>
      <c r="C119" s="236"/>
      <c r="D119" s="218" t="s">
        <v>150</v>
      </c>
      <c r="E119" s="237" t="s">
        <v>19</v>
      </c>
      <c r="F119" s="238" t="s">
        <v>457</v>
      </c>
      <c r="G119" s="236"/>
      <c r="H119" s="239">
        <v>171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150</v>
      </c>
      <c r="AU119" s="245" t="s">
        <v>82</v>
      </c>
      <c r="AV119" s="14" t="s">
        <v>82</v>
      </c>
      <c r="AW119" s="14" t="s">
        <v>33</v>
      </c>
      <c r="AX119" s="14" t="s">
        <v>80</v>
      </c>
      <c r="AY119" s="245" t="s">
        <v>132</v>
      </c>
    </row>
    <row r="120" s="2" customFormat="1" ht="16.5" customHeight="1">
      <c r="A120" s="39"/>
      <c r="B120" s="40"/>
      <c r="C120" s="250" t="s">
        <v>232</v>
      </c>
      <c r="D120" s="250" t="s">
        <v>266</v>
      </c>
      <c r="E120" s="251" t="s">
        <v>458</v>
      </c>
      <c r="F120" s="252" t="s">
        <v>459</v>
      </c>
      <c r="G120" s="253" t="s">
        <v>460</v>
      </c>
      <c r="H120" s="254">
        <v>4.2750000000000004</v>
      </c>
      <c r="I120" s="255"/>
      <c r="J120" s="256">
        <f>ROUND(I120*H120,2)</f>
        <v>0</v>
      </c>
      <c r="K120" s="252" t="s">
        <v>145</v>
      </c>
      <c r="L120" s="257"/>
      <c r="M120" s="258" t="s">
        <v>19</v>
      </c>
      <c r="N120" s="259" t="s">
        <v>43</v>
      </c>
      <c r="O120" s="85"/>
      <c r="P120" s="214">
        <f>O120*H120</f>
        <v>0</v>
      </c>
      <c r="Q120" s="214">
        <v>0.001</v>
      </c>
      <c r="R120" s="214">
        <f>Q120*H120</f>
        <v>0.0042750000000000002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159</v>
      </c>
      <c r="AT120" s="216" t="s">
        <v>266</v>
      </c>
      <c r="AU120" s="216" t="s">
        <v>82</v>
      </c>
      <c r="AY120" s="18" t="s">
        <v>132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138</v>
      </c>
      <c r="BM120" s="216" t="s">
        <v>461</v>
      </c>
    </row>
    <row r="121" s="2" customFormat="1">
      <c r="A121" s="39"/>
      <c r="B121" s="40"/>
      <c r="C121" s="41"/>
      <c r="D121" s="218" t="s">
        <v>140</v>
      </c>
      <c r="E121" s="41"/>
      <c r="F121" s="219" t="s">
        <v>459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82</v>
      </c>
    </row>
    <row r="122" s="14" customFormat="1">
      <c r="A122" s="14"/>
      <c r="B122" s="235"/>
      <c r="C122" s="236"/>
      <c r="D122" s="218" t="s">
        <v>150</v>
      </c>
      <c r="E122" s="236"/>
      <c r="F122" s="238" t="s">
        <v>462</v>
      </c>
      <c r="G122" s="236"/>
      <c r="H122" s="239">
        <v>4.2750000000000004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150</v>
      </c>
      <c r="AU122" s="245" t="s">
        <v>82</v>
      </c>
      <c r="AV122" s="14" t="s">
        <v>82</v>
      </c>
      <c r="AW122" s="14" t="s">
        <v>4</v>
      </c>
      <c r="AX122" s="14" t="s">
        <v>80</v>
      </c>
      <c r="AY122" s="245" t="s">
        <v>132</v>
      </c>
    </row>
    <row r="123" s="2" customFormat="1" ht="16.5" customHeight="1">
      <c r="A123" s="39"/>
      <c r="B123" s="40"/>
      <c r="C123" s="205" t="s">
        <v>240</v>
      </c>
      <c r="D123" s="205" t="s">
        <v>134</v>
      </c>
      <c r="E123" s="206" t="s">
        <v>463</v>
      </c>
      <c r="F123" s="207" t="s">
        <v>464</v>
      </c>
      <c r="G123" s="208" t="s">
        <v>178</v>
      </c>
      <c r="H123" s="209">
        <v>0.042999999999999997</v>
      </c>
      <c r="I123" s="210"/>
      <c r="J123" s="211">
        <f>ROUND(I123*H123,2)</f>
        <v>0</v>
      </c>
      <c r="K123" s="207" t="s">
        <v>145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138</v>
      </c>
      <c r="AT123" s="216" t="s">
        <v>134</v>
      </c>
      <c r="AU123" s="216" t="s">
        <v>82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138</v>
      </c>
      <c r="BM123" s="216" t="s">
        <v>465</v>
      </c>
    </row>
    <row r="124" s="2" customFormat="1">
      <c r="A124" s="39"/>
      <c r="B124" s="40"/>
      <c r="C124" s="41"/>
      <c r="D124" s="218" t="s">
        <v>140</v>
      </c>
      <c r="E124" s="41"/>
      <c r="F124" s="219" t="s">
        <v>466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140</v>
      </c>
      <c r="AU124" s="18" t="s">
        <v>82</v>
      </c>
    </row>
    <row r="125" s="2" customFormat="1">
      <c r="A125" s="39"/>
      <c r="B125" s="40"/>
      <c r="C125" s="41"/>
      <c r="D125" s="223" t="s">
        <v>148</v>
      </c>
      <c r="E125" s="41"/>
      <c r="F125" s="224" t="s">
        <v>467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148</v>
      </c>
      <c r="AU125" s="18" t="s">
        <v>82</v>
      </c>
    </row>
    <row r="126" s="14" customFormat="1">
      <c r="A126" s="14"/>
      <c r="B126" s="235"/>
      <c r="C126" s="236"/>
      <c r="D126" s="218" t="s">
        <v>150</v>
      </c>
      <c r="E126" s="237" t="s">
        <v>19</v>
      </c>
      <c r="F126" s="238" t="s">
        <v>468</v>
      </c>
      <c r="G126" s="236"/>
      <c r="H126" s="239">
        <v>0.042999999999999997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150</v>
      </c>
      <c r="AU126" s="245" t="s">
        <v>82</v>
      </c>
      <c r="AV126" s="14" t="s">
        <v>82</v>
      </c>
      <c r="AW126" s="14" t="s">
        <v>33</v>
      </c>
      <c r="AX126" s="14" t="s">
        <v>80</v>
      </c>
      <c r="AY126" s="245" t="s">
        <v>132</v>
      </c>
    </row>
    <row r="127" s="2" customFormat="1" ht="16.5" customHeight="1">
      <c r="A127" s="39"/>
      <c r="B127" s="40"/>
      <c r="C127" s="250" t="s">
        <v>249</v>
      </c>
      <c r="D127" s="250" t="s">
        <v>266</v>
      </c>
      <c r="E127" s="251" t="s">
        <v>469</v>
      </c>
      <c r="F127" s="252" t="s">
        <v>470</v>
      </c>
      <c r="G127" s="253" t="s">
        <v>460</v>
      </c>
      <c r="H127" s="254">
        <v>43</v>
      </c>
      <c r="I127" s="255"/>
      <c r="J127" s="256">
        <f>ROUND(I127*H127,2)</f>
        <v>0</v>
      </c>
      <c r="K127" s="252" t="s">
        <v>145</v>
      </c>
      <c r="L127" s="257"/>
      <c r="M127" s="258" t="s">
        <v>19</v>
      </c>
      <c r="N127" s="259" t="s">
        <v>43</v>
      </c>
      <c r="O127" s="85"/>
      <c r="P127" s="214">
        <f>O127*H127</f>
        <v>0</v>
      </c>
      <c r="Q127" s="214">
        <v>0.001</v>
      </c>
      <c r="R127" s="214">
        <f>Q127*H127</f>
        <v>0.043000000000000003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159</v>
      </c>
      <c r="AT127" s="216" t="s">
        <v>266</v>
      </c>
      <c r="AU127" s="216" t="s">
        <v>82</v>
      </c>
      <c r="AY127" s="18" t="s">
        <v>132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138</v>
      </c>
      <c r="BM127" s="216" t="s">
        <v>471</v>
      </c>
    </row>
    <row r="128" s="2" customFormat="1">
      <c r="A128" s="39"/>
      <c r="B128" s="40"/>
      <c r="C128" s="41"/>
      <c r="D128" s="218" t="s">
        <v>140</v>
      </c>
      <c r="E128" s="41"/>
      <c r="F128" s="219" t="s">
        <v>470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140</v>
      </c>
      <c r="AU128" s="18" t="s">
        <v>82</v>
      </c>
    </row>
    <row r="129" s="2" customFormat="1" ht="16.5" customHeight="1">
      <c r="A129" s="39"/>
      <c r="B129" s="40"/>
      <c r="C129" s="205" t="s">
        <v>259</v>
      </c>
      <c r="D129" s="205" t="s">
        <v>134</v>
      </c>
      <c r="E129" s="206" t="s">
        <v>472</v>
      </c>
      <c r="F129" s="207" t="s">
        <v>473</v>
      </c>
      <c r="G129" s="208" t="s">
        <v>208</v>
      </c>
      <c r="H129" s="209">
        <v>8.5500000000000007</v>
      </c>
      <c r="I129" s="210"/>
      <c r="J129" s="211">
        <f>ROUND(I129*H129,2)</f>
        <v>0</v>
      </c>
      <c r="K129" s="207" t="s">
        <v>145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138</v>
      </c>
      <c r="AT129" s="216" t="s">
        <v>134</v>
      </c>
      <c r="AU129" s="216" t="s">
        <v>82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138</v>
      </c>
      <c r="BM129" s="216" t="s">
        <v>474</v>
      </c>
    </row>
    <row r="130" s="2" customFormat="1">
      <c r="A130" s="39"/>
      <c r="B130" s="40"/>
      <c r="C130" s="41"/>
      <c r="D130" s="218" t="s">
        <v>140</v>
      </c>
      <c r="E130" s="41"/>
      <c r="F130" s="219" t="s">
        <v>475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82</v>
      </c>
    </row>
    <row r="131" s="2" customFormat="1">
      <c r="A131" s="39"/>
      <c r="B131" s="40"/>
      <c r="C131" s="41"/>
      <c r="D131" s="223" t="s">
        <v>148</v>
      </c>
      <c r="E131" s="41"/>
      <c r="F131" s="224" t="s">
        <v>476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148</v>
      </c>
      <c r="AU131" s="18" t="s">
        <v>82</v>
      </c>
    </row>
    <row r="132" s="13" customFormat="1">
      <c r="A132" s="13"/>
      <c r="B132" s="225"/>
      <c r="C132" s="226"/>
      <c r="D132" s="218" t="s">
        <v>150</v>
      </c>
      <c r="E132" s="227" t="s">
        <v>19</v>
      </c>
      <c r="F132" s="228" t="s">
        <v>477</v>
      </c>
      <c r="G132" s="226"/>
      <c r="H132" s="227" t="s">
        <v>19</v>
      </c>
      <c r="I132" s="229"/>
      <c r="J132" s="226"/>
      <c r="K132" s="226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150</v>
      </c>
      <c r="AU132" s="234" t="s">
        <v>82</v>
      </c>
      <c r="AV132" s="13" t="s">
        <v>80</v>
      </c>
      <c r="AW132" s="13" t="s">
        <v>33</v>
      </c>
      <c r="AX132" s="13" t="s">
        <v>72</v>
      </c>
      <c r="AY132" s="234" t="s">
        <v>132</v>
      </c>
    </row>
    <row r="133" s="14" customFormat="1">
      <c r="A133" s="14"/>
      <c r="B133" s="235"/>
      <c r="C133" s="236"/>
      <c r="D133" s="218" t="s">
        <v>150</v>
      </c>
      <c r="E133" s="237" t="s">
        <v>19</v>
      </c>
      <c r="F133" s="238" t="s">
        <v>478</v>
      </c>
      <c r="G133" s="236"/>
      <c r="H133" s="239">
        <v>855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150</v>
      </c>
      <c r="AU133" s="245" t="s">
        <v>82</v>
      </c>
      <c r="AV133" s="14" t="s">
        <v>82</v>
      </c>
      <c r="AW133" s="14" t="s">
        <v>33</v>
      </c>
      <c r="AX133" s="14" t="s">
        <v>80</v>
      </c>
      <c r="AY133" s="245" t="s">
        <v>132</v>
      </c>
    </row>
    <row r="134" s="14" customFormat="1">
      <c r="A134" s="14"/>
      <c r="B134" s="235"/>
      <c r="C134" s="236"/>
      <c r="D134" s="218" t="s">
        <v>150</v>
      </c>
      <c r="E134" s="236"/>
      <c r="F134" s="238" t="s">
        <v>479</v>
      </c>
      <c r="G134" s="236"/>
      <c r="H134" s="239">
        <v>8.5500000000000007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150</v>
      </c>
      <c r="AU134" s="245" t="s">
        <v>82</v>
      </c>
      <c r="AV134" s="14" t="s">
        <v>82</v>
      </c>
      <c r="AW134" s="14" t="s">
        <v>4</v>
      </c>
      <c r="AX134" s="14" t="s">
        <v>80</v>
      </c>
      <c r="AY134" s="245" t="s">
        <v>132</v>
      </c>
    </row>
    <row r="135" s="12" customFormat="1" ht="22.8" customHeight="1">
      <c r="A135" s="12"/>
      <c r="B135" s="189"/>
      <c r="C135" s="190"/>
      <c r="D135" s="191" t="s">
        <v>71</v>
      </c>
      <c r="E135" s="203" t="s">
        <v>138</v>
      </c>
      <c r="F135" s="203" t="s">
        <v>248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SUM(P136:P148)</f>
        <v>0</v>
      </c>
      <c r="Q135" s="197"/>
      <c r="R135" s="198">
        <f>SUM(R136:R148)</f>
        <v>661.81380749999994</v>
      </c>
      <c r="S135" s="197"/>
      <c r="T135" s="199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80</v>
      </c>
      <c r="AT135" s="201" t="s">
        <v>71</v>
      </c>
      <c r="AU135" s="201" t="s">
        <v>80</v>
      </c>
      <c r="AY135" s="200" t="s">
        <v>132</v>
      </c>
      <c r="BK135" s="202">
        <f>SUM(BK136:BK148)</f>
        <v>0</v>
      </c>
    </row>
    <row r="136" s="2" customFormat="1" ht="16.5" customHeight="1">
      <c r="A136" s="39"/>
      <c r="B136" s="40"/>
      <c r="C136" s="205" t="s">
        <v>265</v>
      </c>
      <c r="D136" s="205" t="s">
        <v>134</v>
      </c>
      <c r="E136" s="206" t="s">
        <v>480</v>
      </c>
      <c r="F136" s="207" t="s">
        <v>481</v>
      </c>
      <c r="G136" s="208" t="s">
        <v>208</v>
      </c>
      <c r="H136" s="209">
        <v>330.375</v>
      </c>
      <c r="I136" s="210"/>
      <c r="J136" s="211">
        <f>ROUND(I136*H136,2)</f>
        <v>0</v>
      </c>
      <c r="K136" s="207" t="s">
        <v>145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2.0032199999999998</v>
      </c>
      <c r="R136" s="214">
        <f>Q136*H136</f>
        <v>661.81380749999994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138</v>
      </c>
      <c r="AT136" s="216" t="s">
        <v>134</v>
      </c>
      <c r="AU136" s="216" t="s">
        <v>82</v>
      </c>
      <c r="AY136" s="18" t="s">
        <v>132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138</v>
      </c>
      <c r="BM136" s="216" t="s">
        <v>482</v>
      </c>
    </row>
    <row r="137" s="2" customFormat="1">
      <c r="A137" s="39"/>
      <c r="B137" s="40"/>
      <c r="C137" s="41"/>
      <c r="D137" s="218" t="s">
        <v>140</v>
      </c>
      <c r="E137" s="41"/>
      <c r="F137" s="219" t="s">
        <v>483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82</v>
      </c>
    </row>
    <row r="138" s="2" customFormat="1">
      <c r="A138" s="39"/>
      <c r="B138" s="40"/>
      <c r="C138" s="41"/>
      <c r="D138" s="223" t="s">
        <v>148</v>
      </c>
      <c r="E138" s="41"/>
      <c r="F138" s="224" t="s">
        <v>484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148</v>
      </c>
      <c r="AU138" s="18" t="s">
        <v>82</v>
      </c>
    </row>
    <row r="139" s="13" customFormat="1">
      <c r="A139" s="13"/>
      <c r="B139" s="225"/>
      <c r="C139" s="226"/>
      <c r="D139" s="218" t="s">
        <v>150</v>
      </c>
      <c r="E139" s="227" t="s">
        <v>19</v>
      </c>
      <c r="F139" s="228" t="s">
        <v>485</v>
      </c>
      <c r="G139" s="226"/>
      <c r="H139" s="227" t="s">
        <v>19</v>
      </c>
      <c r="I139" s="229"/>
      <c r="J139" s="226"/>
      <c r="K139" s="226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150</v>
      </c>
      <c r="AU139" s="234" t="s">
        <v>82</v>
      </c>
      <c r="AV139" s="13" t="s">
        <v>80</v>
      </c>
      <c r="AW139" s="13" t="s">
        <v>33</v>
      </c>
      <c r="AX139" s="13" t="s">
        <v>72</v>
      </c>
      <c r="AY139" s="234" t="s">
        <v>132</v>
      </c>
    </row>
    <row r="140" s="14" customFormat="1">
      <c r="A140" s="14"/>
      <c r="B140" s="235"/>
      <c r="C140" s="236"/>
      <c r="D140" s="218" t="s">
        <v>150</v>
      </c>
      <c r="E140" s="237" t="s">
        <v>19</v>
      </c>
      <c r="F140" s="238" t="s">
        <v>486</v>
      </c>
      <c r="G140" s="236"/>
      <c r="H140" s="239">
        <v>220.72499999999999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150</v>
      </c>
      <c r="AU140" s="245" t="s">
        <v>82</v>
      </c>
      <c r="AV140" s="14" t="s">
        <v>82</v>
      </c>
      <c r="AW140" s="14" t="s">
        <v>33</v>
      </c>
      <c r="AX140" s="14" t="s">
        <v>72</v>
      </c>
      <c r="AY140" s="245" t="s">
        <v>132</v>
      </c>
    </row>
    <row r="141" s="13" customFormat="1">
      <c r="A141" s="13"/>
      <c r="B141" s="225"/>
      <c r="C141" s="226"/>
      <c r="D141" s="218" t="s">
        <v>150</v>
      </c>
      <c r="E141" s="227" t="s">
        <v>19</v>
      </c>
      <c r="F141" s="228" t="s">
        <v>487</v>
      </c>
      <c r="G141" s="226"/>
      <c r="H141" s="227" t="s">
        <v>19</v>
      </c>
      <c r="I141" s="229"/>
      <c r="J141" s="226"/>
      <c r="K141" s="226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150</v>
      </c>
      <c r="AU141" s="234" t="s">
        <v>82</v>
      </c>
      <c r="AV141" s="13" t="s">
        <v>80</v>
      </c>
      <c r="AW141" s="13" t="s">
        <v>33</v>
      </c>
      <c r="AX141" s="13" t="s">
        <v>72</v>
      </c>
      <c r="AY141" s="234" t="s">
        <v>132</v>
      </c>
    </row>
    <row r="142" s="13" customFormat="1">
      <c r="A142" s="13"/>
      <c r="B142" s="225"/>
      <c r="C142" s="226"/>
      <c r="D142" s="218" t="s">
        <v>150</v>
      </c>
      <c r="E142" s="227" t="s">
        <v>19</v>
      </c>
      <c r="F142" s="228" t="s">
        <v>488</v>
      </c>
      <c r="G142" s="226"/>
      <c r="H142" s="227" t="s">
        <v>19</v>
      </c>
      <c r="I142" s="229"/>
      <c r="J142" s="226"/>
      <c r="K142" s="226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150</v>
      </c>
      <c r="AU142" s="234" t="s">
        <v>82</v>
      </c>
      <c r="AV142" s="13" t="s">
        <v>80</v>
      </c>
      <c r="AW142" s="13" t="s">
        <v>33</v>
      </c>
      <c r="AX142" s="13" t="s">
        <v>72</v>
      </c>
      <c r="AY142" s="234" t="s">
        <v>132</v>
      </c>
    </row>
    <row r="143" s="14" customFormat="1">
      <c r="A143" s="14"/>
      <c r="B143" s="235"/>
      <c r="C143" s="236"/>
      <c r="D143" s="218" t="s">
        <v>150</v>
      </c>
      <c r="E143" s="237" t="s">
        <v>19</v>
      </c>
      <c r="F143" s="238" t="s">
        <v>489</v>
      </c>
      <c r="G143" s="236"/>
      <c r="H143" s="239">
        <v>32.700000000000003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150</v>
      </c>
      <c r="AU143" s="245" t="s">
        <v>82</v>
      </c>
      <c r="AV143" s="14" t="s">
        <v>82</v>
      </c>
      <c r="AW143" s="14" t="s">
        <v>33</v>
      </c>
      <c r="AX143" s="14" t="s">
        <v>72</v>
      </c>
      <c r="AY143" s="245" t="s">
        <v>132</v>
      </c>
    </row>
    <row r="144" s="13" customFormat="1">
      <c r="A144" s="13"/>
      <c r="B144" s="225"/>
      <c r="C144" s="226"/>
      <c r="D144" s="218" t="s">
        <v>150</v>
      </c>
      <c r="E144" s="227" t="s">
        <v>19</v>
      </c>
      <c r="F144" s="228" t="s">
        <v>490</v>
      </c>
      <c r="G144" s="226"/>
      <c r="H144" s="227" t="s">
        <v>19</v>
      </c>
      <c r="I144" s="229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150</v>
      </c>
      <c r="AU144" s="234" t="s">
        <v>82</v>
      </c>
      <c r="AV144" s="13" t="s">
        <v>80</v>
      </c>
      <c r="AW144" s="13" t="s">
        <v>33</v>
      </c>
      <c r="AX144" s="13" t="s">
        <v>72</v>
      </c>
      <c r="AY144" s="234" t="s">
        <v>132</v>
      </c>
    </row>
    <row r="145" s="14" customFormat="1">
      <c r="A145" s="14"/>
      <c r="B145" s="235"/>
      <c r="C145" s="236"/>
      <c r="D145" s="218" t="s">
        <v>150</v>
      </c>
      <c r="E145" s="237" t="s">
        <v>19</v>
      </c>
      <c r="F145" s="238" t="s">
        <v>491</v>
      </c>
      <c r="G145" s="236"/>
      <c r="H145" s="239">
        <v>17.100000000000001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150</v>
      </c>
      <c r="AU145" s="245" t="s">
        <v>82</v>
      </c>
      <c r="AV145" s="14" t="s">
        <v>82</v>
      </c>
      <c r="AW145" s="14" t="s">
        <v>33</v>
      </c>
      <c r="AX145" s="14" t="s">
        <v>72</v>
      </c>
      <c r="AY145" s="245" t="s">
        <v>132</v>
      </c>
    </row>
    <row r="146" s="13" customFormat="1">
      <c r="A146" s="13"/>
      <c r="B146" s="225"/>
      <c r="C146" s="226"/>
      <c r="D146" s="218" t="s">
        <v>150</v>
      </c>
      <c r="E146" s="227" t="s">
        <v>19</v>
      </c>
      <c r="F146" s="228" t="s">
        <v>492</v>
      </c>
      <c r="G146" s="226"/>
      <c r="H146" s="227" t="s">
        <v>19</v>
      </c>
      <c r="I146" s="229"/>
      <c r="J146" s="226"/>
      <c r="K146" s="226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150</v>
      </c>
      <c r="AU146" s="234" t="s">
        <v>82</v>
      </c>
      <c r="AV146" s="13" t="s">
        <v>80</v>
      </c>
      <c r="AW146" s="13" t="s">
        <v>33</v>
      </c>
      <c r="AX146" s="13" t="s">
        <v>72</v>
      </c>
      <c r="AY146" s="234" t="s">
        <v>132</v>
      </c>
    </row>
    <row r="147" s="14" customFormat="1">
      <c r="A147" s="14"/>
      <c r="B147" s="235"/>
      <c r="C147" s="236"/>
      <c r="D147" s="218" t="s">
        <v>150</v>
      </c>
      <c r="E147" s="237" t="s">
        <v>19</v>
      </c>
      <c r="F147" s="238" t="s">
        <v>493</v>
      </c>
      <c r="G147" s="236"/>
      <c r="H147" s="239">
        <v>59.850000000000001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150</v>
      </c>
      <c r="AU147" s="245" t="s">
        <v>82</v>
      </c>
      <c r="AV147" s="14" t="s">
        <v>82</v>
      </c>
      <c r="AW147" s="14" t="s">
        <v>33</v>
      </c>
      <c r="AX147" s="14" t="s">
        <v>72</v>
      </c>
      <c r="AY147" s="245" t="s">
        <v>132</v>
      </c>
    </row>
    <row r="148" s="15" customFormat="1">
      <c r="A148" s="15"/>
      <c r="B148" s="263"/>
      <c r="C148" s="264"/>
      <c r="D148" s="218" t="s">
        <v>150</v>
      </c>
      <c r="E148" s="265" t="s">
        <v>19</v>
      </c>
      <c r="F148" s="266" t="s">
        <v>344</v>
      </c>
      <c r="G148" s="264"/>
      <c r="H148" s="267">
        <v>330.37500000000006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3" t="s">
        <v>150</v>
      </c>
      <c r="AU148" s="273" t="s">
        <v>82</v>
      </c>
      <c r="AV148" s="15" t="s">
        <v>138</v>
      </c>
      <c r="AW148" s="15" t="s">
        <v>33</v>
      </c>
      <c r="AX148" s="15" t="s">
        <v>80</v>
      </c>
      <c r="AY148" s="273" t="s">
        <v>132</v>
      </c>
    </row>
    <row r="149" s="12" customFormat="1" ht="22.8" customHeight="1">
      <c r="A149" s="12"/>
      <c r="B149" s="189"/>
      <c r="C149" s="190"/>
      <c r="D149" s="191" t="s">
        <v>71</v>
      </c>
      <c r="E149" s="203" t="s">
        <v>232</v>
      </c>
      <c r="F149" s="203" t="s">
        <v>284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SUM(P150:P154)</f>
        <v>0</v>
      </c>
      <c r="Q149" s="197"/>
      <c r="R149" s="198">
        <f>SUM(R150:R154)</f>
        <v>0.42457500000000004</v>
      </c>
      <c r="S149" s="197"/>
      <c r="T149" s="199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80</v>
      </c>
      <c r="AT149" s="201" t="s">
        <v>71</v>
      </c>
      <c r="AU149" s="201" t="s">
        <v>80</v>
      </c>
      <c r="AY149" s="200" t="s">
        <v>132</v>
      </c>
      <c r="BK149" s="202">
        <f>SUM(BK150:BK154)</f>
        <v>0</v>
      </c>
    </row>
    <row r="150" s="2" customFormat="1" ht="16.5" customHeight="1">
      <c r="A150" s="39"/>
      <c r="B150" s="40"/>
      <c r="C150" s="205" t="s">
        <v>270</v>
      </c>
      <c r="D150" s="205" t="s">
        <v>134</v>
      </c>
      <c r="E150" s="206" t="s">
        <v>494</v>
      </c>
      <c r="F150" s="207" t="s">
        <v>495</v>
      </c>
      <c r="G150" s="208" t="s">
        <v>252</v>
      </c>
      <c r="H150" s="209">
        <v>416.25</v>
      </c>
      <c r="I150" s="210"/>
      <c r="J150" s="211">
        <f>ROUND(I150*H150,2)</f>
        <v>0</v>
      </c>
      <c r="K150" s="207" t="s">
        <v>145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0.0010200000000000001</v>
      </c>
      <c r="R150" s="214">
        <f>Q150*H150</f>
        <v>0.42457500000000004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138</v>
      </c>
      <c r="AT150" s="216" t="s">
        <v>134</v>
      </c>
      <c r="AU150" s="216" t="s">
        <v>82</v>
      </c>
      <c r="AY150" s="18" t="s">
        <v>132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138</v>
      </c>
      <c r="BM150" s="216" t="s">
        <v>496</v>
      </c>
    </row>
    <row r="151" s="2" customFormat="1">
      <c r="A151" s="39"/>
      <c r="B151" s="40"/>
      <c r="C151" s="41"/>
      <c r="D151" s="218" t="s">
        <v>140</v>
      </c>
      <c r="E151" s="41"/>
      <c r="F151" s="219" t="s">
        <v>497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82</v>
      </c>
    </row>
    <row r="152" s="2" customFormat="1">
      <c r="A152" s="39"/>
      <c r="B152" s="40"/>
      <c r="C152" s="41"/>
      <c r="D152" s="223" t="s">
        <v>148</v>
      </c>
      <c r="E152" s="41"/>
      <c r="F152" s="224" t="s">
        <v>498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148</v>
      </c>
      <c r="AU152" s="18" t="s">
        <v>82</v>
      </c>
    </row>
    <row r="153" s="13" customFormat="1">
      <c r="A153" s="13"/>
      <c r="B153" s="225"/>
      <c r="C153" s="226"/>
      <c r="D153" s="218" t="s">
        <v>150</v>
      </c>
      <c r="E153" s="227" t="s">
        <v>19</v>
      </c>
      <c r="F153" s="228" t="s">
        <v>499</v>
      </c>
      <c r="G153" s="226"/>
      <c r="H153" s="227" t="s">
        <v>19</v>
      </c>
      <c r="I153" s="229"/>
      <c r="J153" s="226"/>
      <c r="K153" s="226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150</v>
      </c>
      <c r="AU153" s="234" t="s">
        <v>82</v>
      </c>
      <c r="AV153" s="13" t="s">
        <v>80</v>
      </c>
      <c r="AW153" s="13" t="s">
        <v>33</v>
      </c>
      <c r="AX153" s="13" t="s">
        <v>72</v>
      </c>
      <c r="AY153" s="234" t="s">
        <v>132</v>
      </c>
    </row>
    <row r="154" s="14" customFormat="1">
      <c r="A154" s="14"/>
      <c r="B154" s="235"/>
      <c r="C154" s="236"/>
      <c r="D154" s="218" t="s">
        <v>150</v>
      </c>
      <c r="E154" s="237" t="s">
        <v>19</v>
      </c>
      <c r="F154" s="238" t="s">
        <v>500</v>
      </c>
      <c r="G154" s="236"/>
      <c r="H154" s="239">
        <v>416.25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150</v>
      </c>
      <c r="AU154" s="245" t="s">
        <v>82</v>
      </c>
      <c r="AV154" s="14" t="s">
        <v>82</v>
      </c>
      <c r="AW154" s="14" t="s">
        <v>33</v>
      </c>
      <c r="AX154" s="14" t="s">
        <v>80</v>
      </c>
      <c r="AY154" s="245" t="s">
        <v>132</v>
      </c>
    </row>
    <row r="155" s="12" customFormat="1" ht="22.8" customHeight="1">
      <c r="A155" s="12"/>
      <c r="B155" s="189"/>
      <c r="C155" s="190"/>
      <c r="D155" s="191" t="s">
        <v>71</v>
      </c>
      <c r="E155" s="203" t="s">
        <v>388</v>
      </c>
      <c r="F155" s="203" t="s">
        <v>389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SUM(P156:P160)</f>
        <v>0</v>
      </c>
      <c r="Q155" s="197"/>
      <c r="R155" s="198">
        <f>SUM(R156:R160)</f>
        <v>0</v>
      </c>
      <c r="S155" s="197"/>
      <c r="T155" s="199">
        <f>SUM(T156:T160)</f>
        <v>9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80</v>
      </c>
      <c r="AT155" s="201" t="s">
        <v>71</v>
      </c>
      <c r="AU155" s="201" t="s">
        <v>80</v>
      </c>
      <c r="AY155" s="200" t="s">
        <v>132</v>
      </c>
      <c r="BK155" s="202">
        <f>SUM(BK156:BK160)</f>
        <v>0</v>
      </c>
    </row>
    <row r="156" s="2" customFormat="1" ht="16.5" customHeight="1">
      <c r="A156" s="39"/>
      <c r="B156" s="40"/>
      <c r="C156" s="205" t="s">
        <v>8</v>
      </c>
      <c r="D156" s="205" t="s">
        <v>134</v>
      </c>
      <c r="E156" s="206" t="s">
        <v>390</v>
      </c>
      <c r="F156" s="207" t="s">
        <v>391</v>
      </c>
      <c r="G156" s="208" t="s">
        <v>208</v>
      </c>
      <c r="H156" s="209">
        <v>6</v>
      </c>
      <c r="I156" s="210"/>
      <c r="J156" s="211">
        <f>ROUND(I156*H156,2)</f>
        <v>0</v>
      </c>
      <c r="K156" s="207" t="s">
        <v>145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1.5</v>
      </c>
      <c r="T156" s="215">
        <f>S156*H156</f>
        <v>9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138</v>
      </c>
      <c r="AT156" s="216" t="s">
        <v>134</v>
      </c>
      <c r="AU156" s="216" t="s">
        <v>82</v>
      </c>
      <c r="AY156" s="18" t="s">
        <v>132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138</v>
      </c>
      <c r="BM156" s="216" t="s">
        <v>501</v>
      </c>
    </row>
    <row r="157" s="2" customFormat="1">
      <c r="A157" s="39"/>
      <c r="B157" s="40"/>
      <c r="C157" s="41"/>
      <c r="D157" s="218" t="s">
        <v>140</v>
      </c>
      <c r="E157" s="41"/>
      <c r="F157" s="219" t="s">
        <v>393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140</v>
      </c>
      <c r="AU157" s="18" t="s">
        <v>82</v>
      </c>
    </row>
    <row r="158" s="2" customFormat="1">
      <c r="A158" s="39"/>
      <c r="B158" s="40"/>
      <c r="C158" s="41"/>
      <c r="D158" s="223" t="s">
        <v>148</v>
      </c>
      <c r="E158" s="41"/>
      <c r="F158" s="224" t="s">
        <v>394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148</v>
      </c>
      <c r="AU158" s="18" t="s">
        <v>82</v>
      </c>
    </row>
    <row r="159" s="13" customFormat="1">
      <c r="A159" s="13"/>
      <c r="B159" s="225"/>
      <c r="C159" s="226"/>
      <c r="D159" s="218" t="s">
        <v>150</v>
      </c>
      <c r="E159" s="227" t="s">
        <v>19</v>
      </c>
      <c r="F159" s="228" t="s">
        <v>502</v>
      </c>
      <c r="G159" s="226"/>
      <c r="H159" s="227" t="s">
        <v>19</v>
      </c>
      <c r="I159" s="229"/>
      <c r="J159" s="226"/>
      <c r="K159" s="226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150</v>
      </c>
      <c r="AU159" s="234" t="s">
        <v>82</v>
      </c>
      <c r="AV159" s="13" t="s">
        <v>80</v>
      </c>
      <c r="AW159" s="13" t="s">
        <v>33</v>
      </c>
      <c r="AX159" s="13" t="s">
        <v>72</v>
      </c>
      <c r="AY159" s="234" t="s">
        <v>132</v>
      </c>
    </row>
    <row r="160" s="14" customFormat="1">
      <c r="A160" s="14"/>
      <c r="B160" s="235"/>
      <c r="C160" s="236"/>
      <c r="D160" s="218" t="s">
        <v>150</v>
      </c>
      <c r="E160" s="237" t="s">
        <v>19</v>
      </c>
      <c r="F160" s="238" t="s">
        <v>175</v>
      </c>
      <c r="G160" s="236"/>
      <c r="H160" s="239">
        <v>6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150</v>
      </c>
      <c r="AU160" s="245" t="s">
        <v>82</v>
      </c>
      <c r="AV160" s="14" t="s">
        <v>82</v>
      </c>
      <c r="AW160" s="14" t="s">
        <v>33</v>
      </c>
      <c r="AX160" s="14" t="s">
        <v>80</v>
      </c>
      <c r="AY160" s="245" t="s">
        <v>132</v>
      </c>
    </row>
    <row r="161" s="12" customFormat="1" ht="22.8" customHeight="1">
      <c r="A161" s="12"/>
      <c r="B161" s="189"/>
      <c r="C161" s="190"/>
      <c r="D161" s="191" t="s">
        <v>71</v>
      </c>
      <c r="E161" s="203" t="s">
        <v>173</v>
      </c>
      <c r="F161" s="203" t="s">
        <v>174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SUM(P162:P164)</f>
        <v>0</v>
      </c>
      <c r="Q161" s="197"/>
      <c r="R161" s="198">
        <f>SUM(R162:R164)</f>
        <v>0</v>
      </c>
      <c r="S161" s="197"/>
      <c r="T161" s="199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80</v>
      </c>
      <c r="AT161" s="201" t="s">
        <v>71</v>
      </c>
      <c r="AU161" s="201" t="s">
        <v>80</v>
      </c>
      <c r="AY161" s="200" t="s">
        <v>132</v>
      </c>
      <c r="BK161" s="202">
        <f>SUM(BK162:BK164)</f>
        <v>0</v>
      </c>
    </row>
    <row r="162" s="2" customFormat="1" ht="16.5" customHeight="1">
      <c r="A162" s="39"/>
      <c r="B162" s="40"/>
      <c r="C162" s="205" t="s">
        <v>277</v>
      </c>
      <c r="D162" s="205" t="s">
        <v>134</v>
      </c>
      <c r="E162" s="206" t="s">
        <v>316</v>
      </c>
      <c r="F162" s="207" t="s">
        <v>317</v>
      </c>
      <c r="G162" s="208" t="s">
        <v>178</v>
      </c>
      <c r="H162" s="209">
        <v>662.28599999999994</v>
      </c>
      <c r="I162" s="210"/>
      <c r="J162" s="211">
        <f>ROUND(I162*H162,2)</f>
        <v>0</v>
      </c>
      <c r="K162" s="207" t="s">
        <v>145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138</v>
      </c>
      <c r="AT162" s="216" t="s">
        <v>134</v>
      </c>
      <c r="AU162" s="216" t="s">
        <v>82</v>
      </c>
      <c r="AY162" s="18" t="s">
        <v>132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138</v>
      </c>
      <c r="BM162" s="216" t="s">
        <v>503</v>
      </c>
    </row>
    <row r="163" s="2" customFormat="1">
      <c r="A163" s="39"/>
      <c r="B163" s="40"/>
      <c r="C163" s="41"/>
      <c r="D163" s="218" t="s">
        <v>140</v>
      </c>
      <c r="E163" s="41"/>
      <c r="F163" s="219" t="s">
        <v>319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140</v>
      </c>
      <c r="AU163" s="18" t="s">
        <v>82</v>
      </c>
    </row>
    <row r="164" s="2" customFormat="1">
      <c r="A164" s="39"/>
      <c r="B164" s="40"/>
      <c r="C164" s="41"/>
      <c r="D164" s="223" t="s">
        <v>148</v>
      </c>
      <c r="E164" s="41"/>
      <c r="F164" s="224" t="s">
        <v>320</v>
      </c>
      <c r="G164" s="41"/>
      <c r="H164" s="41"/>
      <c r="I164" s="220"/>
      <c r="J164" s="41"/>
      <c r="K164" s="41"/>
      <c r="L164" s="45"/>
      <c r="M164" s="246"/>
      <c r="N164" s="247"/>
      <c r="O164" s="248"/>
      <c r="P164" s="248"/>
      <c r="Q164" s="248"/>
      <c r="R164" s="248"/>
      <c r="S164" s="248"/>
      <c r="T164" s="24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148</v>
      </c>
      <c r="AU164" s="18" t="s">
        <v>82</v>
      </c>
    </row>
    <row r="165" s="2" customFormat="1" ht="6.96" customHeight="1">
      <c r="A165" s="39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4dZ24OooFruid2XmjKWnEGvQLbiqn3rcG7NY3jOatXouogYWuvu+H9QPEl5z0JG4NYItfYnSrMBvukzxUlW1nQ==" hashValue="hAhtDBwdk842M+Fxz8HRYsLemyVSpHGpr9+ar3qF71yWiw6tGxS3miWoo0/6ELcSxXfbfmg2MRLtY3VRFUKa/A==" algorithmName="SHA-512" password="CC35"/>
  <autoFilter ref="C84:K16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122251103"/>
    <hyperlink ref="F94" r:id="rId2" display="https://podminky.urs.cz/item/CS_URS_2023_01/122703602"/>
    <hyperlink ref="F99" r:id="rId3" display="https://podminky.urs.cz/item/CS_URS_2023_01/162211331"/>
    <hyperlink ref="F102" r:id="rId4" display="https://podminky.urs.cz/item/CS_URS_2023_01/162211339"/>
    <hyperlink ref="F105" r:id="rId5" display="https://podminky.urs.cz/item/CS_URS_2023_01/162751115"/>
    <hyperlink ref="F110" r:id="rId6" display="https://podminky.urs.cz/item/CS_URS_2023_01/171251201"/>
    <hyperlink ref="F113" r:id="rId7" display="https://podminky.urs.cz/item/CS_URS_2023_01/181351107"/>
    <hyperlink ref="F118" r:id="rId8" display="https://podminky.urs.cz/item/CS_URS_2023_01/181411131"/>
    <hyperlink ref="F125" r:id="rId9" display="https://podminky.urs.cz/item/CS_URS_2023_01/185802113"/>
    <hyperlink ref="F131" r:id="rId10" display="https://podminky.urs.cz/item/CS_URS_2023_01/185804312"/>
    <hyperlink ref="F138" r:id="rId11" display="https://podminky.urs.cz/item/CS_URS_2023_01/462512161"/>
    <hyperlink ref="F152" r:id="rId12" display="https://podminky.urs.cz/item/CS_URS_2023_01/919726124"/>
    <hyperlink ref="F158" r:id="rId13" display="https://podminky.urs.cz/item/CS_URS_2023_01/997013011"/>
    <hyperlink ref="F164" r:id="rId14" display="https://podminky.urs.cz/item/CS_URS_2023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Horního rybníku v Zámecké zahradě v Teplicích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ROUND((SUM(BE90:BE302)),  2)</f>
        <v>0</v>
      </c>
      <c r="G33" s="39"/>
      <c r="H33" s="39"/>
      <c r="I33" s="149">
        <v>0.20999999999999999</v>
      </c>
      <c r="J33" s="148">
        <f>ROUND(((SUM(BE90:BE302))*I33),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ROUND((SUM(BF90:BF302)),  2)</f>
        <v>0</v>
      </c>
      <c r="G34" s="39"/>
      <c r="H34" s="39"/>
      <c r="I34" s="149">
        <v>0.14999999999999999</v>
      </c>
      <c r="J34" s="148">
        <f>ROUND(((SUM(BF90:BF302))*I34),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ROUND((SUM(BG90:BG302)),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ROUND((SUM(BH90:BH302)),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ROUND((SUM(BI90:BI302)),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Horního rybníku v Zámecké zahradě v Teplicích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SO6 - Opěrné zdi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Teplice</v>
      </c>
      <c r="G52" s="41"/>
      <c r="H52" s="41"/>
      <c r="I52" s="33" t="s">
        <v>23</v>
      </c>
      <c r="J52" s="73" t="str">
        <f>IF(J12="","",J12)</f>
        <v>22. 1. 2023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Teplice</v>
      </c>
      <c r="G54" s="41"/>
      <c r="H54" s="41"/>
      <c r="I54" s="33" t="s">
        <v>31</v>
      </c>
      <c r="J54" s="37" t="str">
        <f>E21</f>
        <v>Ing.Jiří Kubelka, Třeskonice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109</v>
      </c>
      <c r="D57" s="163"/>
      <c r="E57" s="163"/>
      <c r="F57" s="163"/>
      <c r="G57" s="163"/>
      <c r="H57" s="163"/>
      <c r="I57" s="163"/>
      <c r="J57" s="164" t="s">
        <v>110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6"/>
      <c r="C60" s="167"/>
      <c r="D60" s="168" t="s">
        <v>112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113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183</v>
      </c>
      <c r="E62" s="175"/>
      <c r="F62" s="175"/>
      <c r="G62" s="175"/>
      <c r="H62" s="175"/>
      <c r="I62" s="175"/>
      <c r="J62" s="176">
        <f>J204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114</v>
      </c>
      <c r="E63" s="175"/>
      <c r="F63" s="175"/>
      <c r="G63" s="175"/>
      <c r="H63" s="175"/>
      <c r="I63" s="175"/>
      <c r="J63" s="176">
        <f>J215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184</v>
      </c>
      <c r="E64" s="175"/>
      <c r="F64" s="175"/>
      <c r="G64" s="175"/>
      <c r="H64" s="175"/>
      <c r="I64" s="175"/>
      <c r="J64" s="176">
        <f>J238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505</v>
      </c>
      <c r="E65" s="175"/>
      <c r="F65" s="175"/>
      <c r="G65" s="175"/>
      <c r="H65" s="175"/>
      <c r="I65" s="175"/>
      <c r="J65" s="176">
        <f>J248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185</v>
      </c>
      <c r="E66" s="175"/>
      <c r="F66" s="175"/>
      <c r="G66" s="175"/>
      <c r="H66" s="175"/>
      <c r="I66" s="175"/>
      <c r="J66" s="176">
        <f>J254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334</v>
      </c>
      <c r="E67" s="175"/>
      <c r="F67" s="175"/>
      <c r="G67" s="175"/>
      <c r="H67" s="175"/>
      <c r="I67" s="175"/>
      <c r="J67" s="176">
        <f>J274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116</v>
      </c>
      <c r="E68" s="175"/>
      <c r="F68" s="175"/>
      <c r="G68" s="175"/>
      <c r="H68" s="175"/>
      <c r="I68" s="175"/>
      <c r="J68" s="176">
        <f>J289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186</v>
      </c>
      <c r="E69" s="169"/>
      <c r="F69" s="169"/>
      <c r="G69" s="169"/>
      <c r="H69" s="169"/>
      <c r="I69" s="169"/>
      <c r="J69" s="170">
        <f>J293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506</v>
      </c>
      <c r="E70" s="175"/>
      <c r="F70" s="175"/>
      <c r="G70" s="175"/>
      <c r="H70" s="175"/>
      <c r="I70" s="175"/>
      <c r="J70" s="176">
        <f>J294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117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Revitalizace Horního rybníku v Zámecké zahradě v Teplicích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SO6 - Opěrné zdi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Teplice</v>
      </c>
      <c r="G84" s="41"/>
      <c r="H84" s="41"/>
      <c r="I84" s="33" t="s">
        <v>23</v>
      </c>
      <c r="J84" s="73" t="str">
        <f>IF(J12="","",J12)</f>
        <v>22. 1. 2023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E15</f>
        <v>Statutární Město Teplice</v>
      </c>
      <c r="G86" s="41"/>
      <c r="H86" s="41"/>
      <c r="I86" s="33" t="s">
        <v>31</v>
      </c>
      <c r="J86" s="37" t="str">
        <f>E21</f>
        <v>Ing.Jiří Kubelka, Třeskonice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34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118</v>
      </c>
      <c r="D89" s="181" t="s">
        <v>57</v>
      </c>
      <c r="E89" s="181" t="s">
        <v>53</v>
      </c>
      <c r="F89" s="181" t="s">
        <v>54</v>
      </c>
      <c r="G89" s="181" t="s">
        <v>119</v>
      </c>
      <c r="H89" s="181" t="s">
        <v>120</v>
      </c>
      <c r="I89" s="181" t="s">
        <v>121</v>
      </c>
      <c r="J89" s="181" t="s">
        <v>110</v>
      </c>
      <c r="K89" s="182" t="s">
        <v>122</v>
      </c>
      <c r="L89" s="183"/>
      <c r="M89" s="93" t="s">
        <v>19</v>
      </c>
      <c r="N89" s="94" t="s">
        <v>42</v>
      </c>
      <c r="O89" s="94" t="s">
        <v>123</v>
      </c>
      <c r="P89" s="94" t="s">
        <v>124</v>
      </c>
      <c r="Q89" s="94" t="s">
        <v>125</v>
      </c>
      <c r="R89" s="94" t="s">
        <v>126</v>
      </c>
      <c r="S89" s="94" t="s">
        <v>127</v>
      </c>
      <c r="T89" s="95" t="s">
        <v>128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129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P91+P293</f>
        <v>0</v>
      </c>
      <c r="Q90" s="97"/>
      <c r="R90" s="186">
        <f>R91+R293</f>
        <v>641.88652098000011</v>
      </c>
      <c r="S90" s="97"/>
      <c r="T90" s="187">
        <f>T91+T293</f>
        <v>191.01589999999999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111</v>
      </c>
      <c r="BK90" s="188">
        <f>BK91+BK293</f>
        <v>0</v>
      </c>
    </row>
    <row r="91" s="12" customFormat="1" ht="25.92" customHeight="1">
      <c r="A91" s="12"/>
      <c r="B91" s="189"/>
      <c r="C91" s="190"/>
      <c r="D91" s="191" t="s">
        <v>71</v>
      </c>
      <c r="E91" s="192" t="s">
        <v>130</v>
      </c>
      <c r="F91" s="192" t="s">
        <v>131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P92+P204+P215+P238+P248+P254+P274+P289</f>
        <v>0</v>
      </c>
      <c r="Q91" s="197"/>
      <c r="R91" s="198">
        <f>R92+R204+R215+R238+R248+R254+R274+R289</f>
        <v>626.38262098000007</v>
      </c>
      <c r="S91" s="197"/>
      <c r="T91" s="199">
        <f>T92+T204+T215+T238+T248+T254+T274+T289</f>
        <v>175.512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80</v>
      </c>
      <c r="AT91" s="201" t="s">
        <v>71</v>
      </c>
      <c r="AU91" s="201" t="s">
        <v>72</v>
      </c>
      <c r="AY91" s="200" t="s">
        <v>132</v>
      </c>
      <c r="BK91" s="202">
        <f>BK92+BK204+BK215+BK238+BK248+BK254+BK274+BK289</f>
        <v>0</v>
      </c>
    </row>
    <row r="92" s="12" customFormat="1" ht="22.8" customHeight="1">
      <c r="A92" s="12"/>
      <c r="B92" s="189"/>
      <c r="C92" s="190"/>
      <c r="D92" s="191" t="s">
        <v>71</v>
      </c>
      <c r="E92" s="203" t="s">
        <v>80</v>
      </c>
      <c r="F92" s="203" t="s">
        <v>133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SUM(P93:P203)</f>
        <v>0</v>
      </c>
      <c r="Q92" s="197"/>
      <c r="R92" s="198">
        <f>SUM(R93:R203)</f>
        <v>59.197937999999994</v>
      </c>
      <c r="S92" s="197"/>
      <c r="T92" s="199">
        <f>SUM(T93:T203)</f>
        <v>75.512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80</v>
      </c>
      <c r="AT92" s="201" t="s">
        <v>71</v>
      </c>
      <c r="AU92" s="201" t="s">
        <v>80</v>
      </c>
      <c r="AY92" s="200" t="s">
        <v>132</v>
      </c>
      <c r="BK92" s="202">
        <f>SUM(BK93:BK203)</f>
        <v>0</v>
      </c>
    </row>
    <row r="93" s="2" customFormat="1" ht="16.5" customHeight="1">
      <c r="A93" s="39"/>
      <c r="B93" s="40"/>
      <c r="C93" s="205" t="s">
        <v>80</v>
      </c>
      <c r="D93" s="205" t="s">
        <v>134</v>
      </c>
      <c r="E93" s="206" t="s">
        <v>507</v>
      </c>
      <c r="F93" s="207" t="s">
        <v>508</v>
      </c>
      <c r="G93" s="208" t="s">
        <v>252</v>
      </c>
      <c r="H93" s="209">
        <v>985</v>
      </c>
      <c r="I93" s="210"/>
      <c r="J93" s="211">
        <f>ROUND(I93*H93,2)</f>
        <v>0</v>
      </c>
      <c r="K93" s="207" t="s">
        <v>145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0.00080000000000000004</v>
      </c>
      <c r="T93" s="215">
        <f>S93*H93</f>
        <v>0.78800000000000003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138</v>
      </c>
      <c r="AT93" s="216" t="s">
        <v>134</v>
      </c>
      <c r="AU93" s="216" t="s">
        <v>82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138</v>
      </c>
      <c r="BM93" s="216" t="s">
        <v>509</v>
      </c>
    </row>
    <row r="94" s="2" customFormat="1">
      <c r="A94" s="39"/>
      <c r="B94" s="40"/>
      <c r="C94" s="41"/>
      <c r="D94" s="218" t="s">
        <v>140</v>
      </c>
      <c r="E94" s="41"/>
      <c r="F94" s="219" t="s">
        <v>510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82</v>
      </c>
    </row>
    <row r="95" s="2" customFormat="1">
      <c r="A95" s="39"/>
      <c r="B95" s="40"/>
      <c r="C95" s="41"/>
      <c r="D95" s="223" t="s">
        <v>148</v>
      </c>
      <c r="E95" s="41"/>
      <c r="F95" s="224" t="s">
        <v>511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148</v>
      </c>
      <c r="AU95" s="18" t="s">
        <v>82</v>
      </c>
    </row>
    <row r="96" s="2" customFormat="1" ht="16.5" customHeight="1">
      <c r="A96" s="39"/>
      <c r="B96" s="40"/>
      <c r="C96" s="205" t="s">
        <v>82</v>
      </c>
      <c r="D96" s="205" t="s">
        <v>134</v>
      </c>
      <c r="E96" s="206" t="s">
        <v>512</v>
      </c>
      <c r="F96" s="207" t="s">
        <v>513</v>
      </c>
      <c r="G96" s="208" t="s">
        <v>208</v>
      </c>
      <c r="H96" s="209">
        <v>32.520000000000003</v>
      </c>
      <c r="I96" s="210"/>
      <c r="J96" s="211">
        <f>ROUND(I96*H96,2)</f>
        <v>0</v>
      </c>
      <c r="K96" s="207" t="s">
        <v>145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1.8</v>
      </c>
      <c r="T96" s="215">
        <f>S96*H96</f>
        <v>58.536000000000008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138</v>
      </c>
      <c r="AT96" s="216" t="s">
        <v>134</v>
      </c>
      <c r="AU96" s="216" t="s">
        <v>82</v>
      </c>
      <c r="AY96" s="18" t="s">
        <v>132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138</v>
      </c>
      <c r="BM96" s="216" t="s">
        <v>514</v>
      </c>
    </row>
    <row r="97" s="2" customFormat="1">
      <c r="A97" s="39"/>
      <c r="B97" s="40"/>
      <c r="C97" s="41"/>
      <c r="D97" s="218" t="s">
        <v>140</v>
      </c>
      <c r="E97" s="41"/>
      <c r="F97" s="219" t="s">
        <v>515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82</v>
      </c>
    </row>
    <row r="98" s="2" customFormat="1">
      <c r="A98" s="39"/>
      <c r="B98" s="40"/>
      <c r="C98" s="41"/>
      <c r="D98" s="223" t="s">
        <v>148</v>
      </c>
      <c r="E98" s="41"/>
      <c r="F98" s="224" t="s">
        <v>516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148</v>
      </c>
      <c r="AU98" s="18" t="s">
        <v>82</v>
      </c>
    </row>
    <row r="99" s="13" customFormat="1">
      <c r="A99" s="13"/>
      <c r="B99" s="225"/>
      <c r="C99" s="226"/>
      <c r="D99" s="218" t="s">
        <v>150</v>
      </c>
      <c r="E99" s="227" t="s">
        <v>19</v>
      </c>
      <c r="F99" s="228" t="s">
        <v>517</v>
      </c>
      <c r="G99" s="226"/>
      <c r="H99" s="227" t="s">
        <v>19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150</v>
      </c>
      <c r="AU99" s="234" t="s">
        <v>82</v>
      </c>
      <c r="AV99" s="13" t="s">
        <v>80</v>
      </c>
      <c r="AW99" s="13" t="s">
        <v>33</v>
      </c>
      <c r="AX99" s="13" t="s">
        <v>72</v>
      </c>
      <c r="AY99" s="234" t="s">
        <v>132</v>
      </c>
    </row>
    <row r="100" s="13" customFormat="1">
      <c r="A100" s="13"/>
      <c r="B100" s="225"/>
      <c r="C100" s="226"/>
      <c r="D100" s="218" t="s">
        <v>150</v>
      </c>
      <c r="E100" s="227" t="s">
        <v>19</v>
      </c>
      <c r="F100" s="228" t="s">
        <v>518</v>
      </c>
      <c r="G100" s="226"/>
      <c r="H100" s="227" t="s">
        <v>19</v>
      </c>
      <c r="I100" s="229"/>
      <c r="J100" s="226"/>
      <c r="K100" s="226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150</v>
      </c>
      <c r="AU100" s="234" t="s">
        <v>82</v>
      </c>
      <c r="AV100" s="13" t="s">
        <v>80</v>
      </c>
      <c r="AW100" s="13" t="s">
        <v>33</v>
      </c>
      <c r="AX100" s="13" t="s">
        <v>72</v>
      </c>
      <c r="AY100" s="234" t="s">
        <v>132</v>
      </c>
    </row>
    <row r="101" s="13" customFormat="1">
      <c r="A101" s="13"/>
      <c r="B101" s="225"/>
      <c r="C101" s="226"/>
      <c r="D101" s="218" t="s">
        <v>150</v>
      </c>
      <c r="E101" s="227" t="s">
        <v>19</v>
      </c>
      <c r="F101" s="228" t="s">
        <v>519</v>
      </c>
      <c r="G101" s="226"/>
      <c r="H101" s="227" t="s">
        <v>19</v>
      </c>
      <c r="I101" s="229"/>
      <c r="J101" s="226"/>
      <c r="K101" s="226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150</v>
      </c>
      <c r="AU101" s="234" t="s">
        <v>82</v>
      </c>
      <c r="AV101" s="13" t="s">
        <v>80</v>
      </c>
      <c r="AW101" s="13" t="s">
        <v>33</v>
      </c>
      <c r="AX101" s="13" t="s">
        <v>72</v>
      </c>
      <c r="AY101" s="234" t="s">
        <v>132</v>
      </c>
    </row>
    <row r="102" s="14" customFormat="1">
      <c r="A102" s="14"/>
      <c r="B102" s="235"/>
      <c r="C102" s="236"/>
      <c r="D102" s="218" t="s">
        <v>150</v>
      </c>
      <c r="E102" s="237" t="s">
        <v>19</v>
      </c>
      <c r="F102" s="238" t="s">
        <v>520</v>
      </c>
      <c r="G102" s="236"/>
      <c r="H102" s="239">
        <v>13.68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150</v>
      </c>
      <c r="AU102" s="245" t="s">
        <v>82</v>
      </c>
      <c r="AV102" s="14" t="s">
        <v>82</v>
      </c>
      <c r="AW102" s="14" t="s">
        <v>33</v>
      </c>
      <c r="AX102" s="14" t="s">
        <v>72</v>
      </c>
      <c r="AY102" s="245" t="s">
        <v>132</v>
      </c>
    </row>
    <row r="103" s="13" customFormat="1">
      <c r="A103" s="13"/>
      <c r="B103" s="225"/>
      <c r="C103" s="226"/>
      <c r="D103" s="218" t="s">
        <v>150</v>
      </c>
      <c r="E103" s="227" t="s">
        <v>19</v>
      </c>
      <c r="F103" s="228" t="s">
        <v>521</v>
      </c>
      <c r="G103" s="226"/>
      <c r="H103" s="227" t="s">
        <v>19</v>
      </c>
      <c r="I103" s="229"/>
      <c r="J103" s="226"/>
      <c r="K103" s="226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150</v>
      </c>
      <c r="AU103" s="234" t="s">
        <v>82</v>
      </c>
      <c r="AV103" s="13" t="s">
        <v>80</v>
      </c>
      <c r="AW103" s="13" t="s">
        <v>33</v>
      </c>
      <c r="AX103" s="13" t="s">
        <v>72</v>
      </c>
      <c r="AY103" s="234" t="s">
        <v>132</v>
      </c>
    </row>
    <row r="104" s="14" customFormat="1">
      <c r="A104" s="14"/>
      <c r="B104" s="235"/>
      <c r="C104" s="236"/>
      <c r="D104" s="218" t="s">
        <v>150</v>
      </c>
      <c r="E104" s="237" t="s">
        <v>19</v>
      </c>
      <c r="F104" s="238" t="s">
        <v>522</v>
      </c>
      <c r="G104" s="236"/>
      <c r="H104" s="239">
        <v>9.2400000000000002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150</v>
      </c>
      <c r="AU104" s="245" t="s">
        <v>82</v>
      </c>
      <c r="AV104" s="14" t="s">
        <v>82</v>
      </c>
      <c r="AW104" s="14" t="s">
        <v>33</v>
      </c>
      <c r="AX104" s="14" t="s">
        <v>72</v>
      </c>
      <c r="AY104" s="245" t="s">
        <v>132</v>
      </c>
    </row>
    <row r="105" s="13" customFormat="1">
      <c r="A105" s="13"/>
      <c r="B105" s="225"/>
      <c r="C105" s="226"/>
      <c r="D105" s="218" t="s">
        <v>150</v>
      </c>
      <c r="E105" s="227" t="s">
        <v>19</v>
      </c>
      <c r="F105" s="228" t="s">
        <v>523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150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132</v>
      </c>
    </row>
    <row r="106" s="14" customFormat="1">
      <c r="A106" s="14"/>
      <c r="B106" s="235"/>
      <c r="C106" s="236"/>
      <c r="D106" s="218" t="s">
        <v>150</v>
      </c>
      <c r="E106" s="237" t="s">
        <v>19</v>
      </c>
      <c r="F106" s="238" t="s">
        <v>524</v>
      </c>
      <c r="G106" s="236"/>
      <c r="H106" s="239">
        <v>9.5999999999999996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150</v>
      </c>
      <c r="AU106" s="245" t="s">
        <v>82</v>
      </c>
      <c r="AV106" s="14" t="s">
        <v>82</v>
      </c>
      <c r="AW106" s="14" t="s">
        <v>33</v>
      </c>
      <c r="AX106" s="14" t="s">
        <v>72</v>
      </c>
      <c r="AY106" s="245" t="s">
        <v>132</v>
      </c>
    </row>
    <row r="107" s="15" customFormat="1">
      <c r="A107" s="15"/>
      <c r="B107" s="263"/>
      <c r="C107" s="264"/>
      <c r="D107" s="218" t="s">
        <v>150</v>
      </c>
      <c r="E107" s="265" t="s">
        <v>19</v>
      </c>
      <c r="F107" s="266" t="s">
        <v>344</v>
      </c>
      <c r="G107" s="264"/>
      <c r="H107" s="267">
        <v>32.520000000000003</v>
      </c>
      <c r="I107" s="268"/>
      <c r="J107" s="264"/>
      <c r="K107" s="264"/>
      <c r="L107" s="269"/>
      <c r="M107" s="270"/>
      <c r="N107" s="271"/>
      <c r="O107" s="271"/>
      <c r="P107" s="271"/>
      <c r="Q107" s="271"/>
      <c r="R107" s="271"/>
      <c r="S107" s="271"/>
      <c r="T107" s="272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73" t="s">
        <v>150</v>
      </c>
      <c r="AU107" s="273" t="s">
        <v>82</v>
      </c>
      <c r="AV107" s="15" t="s">
        <v>138</v>
      </c>
      <c r="AW107" s="15" t="s">
        <v>33</v>
      </c>
      <c r="AX107" s="15" t="s">
        <v>80</v>
      </c>
      <c r="AY107" s="273" t="s">
        <v>132</v>
      </c>
    </row>
    <row r="108" s="2" customFormat="1" ht="16.5" customHeight="1">
      <c r="A108" s="39"/>
      <c r="B108" s="40"/>
      <c r="C108" s="205" t="s">
        <v>141</v>
      </c>
      <c r="D108" s="205" t="s">
        <v>134</v>
      </c>
      <c r="E108" s="206" t="s">
        <v>525</v>
      </c>
      <c r="F108" s="207" t="s">
        <v>526</v>
      </c>
      <c r="G108" s="208" t="s">
        <v>208</v>
      </c>
      <c r="H108" s="209">
        <v>8.5199999999999996</v>
      </c>
      <c r="I108" s="210"/>
      <c r="J108" s="211">
        <f>ROUND(I108*H108,2)</f>
        <v>0</v>
      </c>
      <c r="K108" s="207" t="s">
        <v>145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1.8999999999999999</v>
      </c>
      <c r="T108" s="215">
        <f>S108*H108</f>
        <v>16.187999999999999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138</v>
      </c>
      <c r="AT108" s="216" t="s">
        <v>134</v>
      </c>
      <c r="AU108" s="216" t="s">
        <v>82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138</v>
      </c>
      <c r="BM108" s="216" t="s">
        <v>527</v>
      </c>
    </row>
    <row r="109" s="2" customFormat="1">
      <c r="A109" s="39"/>
      <c r="B109" s="40"/>
      <c r="C109" s="41"/>
      <c r="D109" s="218" t="s">
        <v>140</v>
      </c>
      <c r="E109" s="41"/>
      <c r="F109" s="219" t="s">
        <v>528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82</v>
      </c>
    </row>
    <row r="110" s="2" customFormat="1">
      <c r="A110" s="39"/>
      <c r="B110" s="40"/>
      <c r="C110" s="41"/>
      <c r="D110" s="223" t="s">
        <v>148</v>
      </c>
      <c r="E110" s="41"/>
      <c r="F110" s="224" t="s">
        <v>529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82</v>
      </c>
    </row>
    <row r="111" s="13" customFormat="1">
      <c r="A111" s="13"/>
      <c r="B111" s="225"/>
      <c r="C111" s="226"/>
      <c r="D111" s="218" t="s">
        <v>150</v>
      </c>
      <c r="E111" s="227" t="s">
        <v>19</v>
      </c>
      <c r="F111" s="228" t="s">
        <v>530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82</v>
      </c>
      <c r="AV111" s="13" t="s">
        <v>80</v>
      </c>
      <c r="AW111" s="13" t="s">
        <v>33</v>
      </c>
      <c r="AX111" s="13" t="s">
        <v>72</v>
      </c>
      <c r="AY111" s="234" t="s">
        <v>132</v>
      </c>
    </row>
    <row r="112" s="13" customFormat="1">
      <c r="A112" s="13"/>
      <c r="B112" s="225"/>
      <c r="C112" s="226"/>
      <c r="D112" s="218" t="s">
        <v>150</v>
      </c>
      <c r="E112" s="227" t="s">
        <v>19</v>
      </c>
      <c r="F112" s="228" t="s">
        <v>531</v>
      </c>
      <c r="G112" s="226"/>
      <c r="H112" s="227" t="s">
        <v>19</v>
      </c>
      <c r="I112" s="229"/>
      <c r="J112" s="226"/>
      <c r="K112" s="226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150</v>
      </c>
      <c r="AU112" s="234" t="s">
        <v>82</v>
      </c>
      <c r="AV112" s="13" t="s">
        <v>80</v>
      </c>
      <c r="AW112" s="13" t="s">
        <v>33</v>
      </c>
      <c r="AX112" s="13" t="s">
        <v>72</v>
      </c>
      <c r="AY112" s="234" t="s">
        <v>132</v>
      </c>
    </row>
    <row r="113" s="14" customFormat="1">
      <c r="A113" s="14"/>
      <c r="B113" s="235"/>
      <c r="C113" s="236"/>
      <c r="D113" s="218" t="s">
        <v>150</v>
      </c>
      <c r="E113" s="237" t="s">
        <v>19</v>
      </c>
      <c r="F113" s="238" t="s">
        <v>532</v>
      </c>
      <c r="G113" s="236"/>
      <c r="H113" s="239">
        <v>8.5199999999999996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150</v>
      </c>
      <c r="AU113" s="245" t="s">
        <v>82</v>
      </c>
      <c r="AV113" s="14" t="s">
        <v>82</v>
      </c>
      <c r="AW113" s="14" t="s">
        <v>33</v>
      </c>
      <c r="AX113" s="14" t="s">
        <v>80</v>
      </c>
      <c r="AY113" s="245" t="s">
        <v>132</v>
      </c>
    </row>
    <row r="114" s="2" customFormat="1" ht="16.5" customHeight="1">
      <c r="A114" s="39"/>
      <c r="B114" s="40"/>
      <c r="C114" s="205" t="s">
        <v>138</v>
      </c>
      <c r="D114" s="205" t="s">
        <v>134</v>
      </c>
      <c r="E114" s="206" t="s">
        <v>533</v>
      </c>
      <c r="F114" s="207" t="s">
        <v>534</v>
      </c>
      <c r="G114" s="208" t="s">
        <v>137</v>
      </c>
      <c r="H114" s="209">
        <v>150</v>
      </c>
      <c r="I114" s="210"/>
      <c r="J114" s="211">
        <f>ROUND(I114*H114,2)</f>
        <v>0</v>
      </c>
      <c r="K114" s="207" t="s">
        <v>145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0.00055999999999999995</v>
      </c>
      <c r="R114" s="214">
        <f>Q114*H114</f>
        <v>0.083999999999999991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138</v>
      </c>
      <c r="AT114" s="216" t="s">
        <v>134</v>
      </c>
      <c r="AU114" s="216" t="s">
        <v>82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138</v>
      </c>
      <c r="BM114" s="216" t="s">
        <v>535</v>
      </c>
    </row>
    <row r="115" s="2" customFormat="1">
      <c r="A115" s="39"/>
      <c r="B115" s="40"/>
      <c r="C115" s="41"/>
      <c r="D115" s="218" t="s">
        <v>140</v>
      </c>
      <c r="E115" s="41"/>
      <c r="F115" s="219" t="s">
        <v>536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82</v>
      </c>
    </row>
    <row r="116" s="2" customFormat="1">
      <c r="A116" s="39"/>
      <c r="B116" s="40"/>
      <c r="C116" s="41"/>
      <c r="D116" s="223" t="s">
        <v>148</v>
      </c>
      <c r="E116" s="41"/>
      <c r="F116" s="224" t="s">
        <v>537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82</v>
      </c>
    </row>
    <row r="117" s="2" customFormat="1" ht="16.5" customHeight="1">
      <c r="A117" s="39"/>
      <c r="B117" s="40"/>
      <c r="C117" s="205" t="s">
        <v>167</v>
      </c>
      <c r="D117" s="205" t="s">
        <v>134</v>
      </c>
      <c r="E117" s="206" t="s">
        <v>538</v>
      </c>
      <c r="F117" s="207" t="s">
        <v>539</v>
      </c>
      <c r="G117" s="208" t="s">
        <v>137</v>
      </c>
      <c r="H117" s="209">
        <v>150</v>
      </c>
      <c r="I117" s="210"/>
      <c r="J117" s="211">
        <f>ROUND(I117*H117,2)</f>
        <v>0</v>
      </c>
      <c r="K117" s="207" t="s">
        <v>145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138</v>
      </c>
      <c r="AT117" s="216" t="s">
        <v>134</v>
      </c>
      <c r="AU117" s="216" t="s">
        <v>82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138</v>
      </c>
      <c r="BM117" s="216" t="s">
        <v>540</v>
      </c>
    </row>
    <row r="118" s="2" customFormat="1">
      <c r="A118" s="39"/>
      <c r="B118" s="40"/>
      <c r="C118" s="41"/>
      <c r="D118" s="218" t="s">
        <v>140</v>
      </c>
      <c r="E118" s="41"/>
      <c r="F118" s="219" t="s">
        <v>541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82</v>
      </c>
    </row>
    <row r="119" s="2" customFormat="1">
      <c r="A119" s="39"/>
      <c r="B119" s="40"/>
      <c r="C119" s="41"/>
      <c r="D119" s="223" t="s">
        <v>148</v>
      </c>
      <c r="E119" s="41"/>
      <c r="F119" s="224" t="s">
        <v>542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148</v>
      </c>
      <c r="AU119" s="18" t="s">
        <v>82</v>
      </c>
    </row>
    <row r="120" s="2" customFormat="1" ht="16.5" customHeight="1">
      <c r="A120" s="39"/>
      <c r="B120" s="40"/>
      <c r="C120" s="205" t="s">
        <v>175</v>
      </c>
      <c r="D120" s="205" t="s">
        <v>134</v>
      </c>
      <c r="E120" s="206" t="s">
        <v>543</v>
      </c>
      <c r="F120" s="207" t="s">
        <v>544</v>
      </c>
      <c r="G120" s="208" t="s">
        <v>208</v>
      </c>
      <c r="H120" s="209">
        <v>63.68</v>
      </c>
      <c r="I120" s="210"/>
      <c r="J120" s="211">
        <f>ROUND(I120*H120,2)</f>
        <v>0</v>
      </c>
      <c r="K120" s="207" t="s">
        <v>145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138</v>
      </c>
      <c r="AT120" s="216" t="s">
        <v>134</v>
      </c>
      <c r="AU120" s="216" t="s">
        <v>82</v>
      </c>
      <c r="AY120" s="18" t="s">
        <v>132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138</v>
      </c>
      <c r="BM120" s="216" t="s">
        <v>545</v>
      </c>
    </row>
    <row r="121" s="2" customFormat="1">
      <c r="A121" s="39"/>
      <c r="B121" s="40"/>
      <c r="C121" s="41"/>
      <c r="D121" s="218" t="s">
        <v>140</v>
      </c>
      <c r="E121" s="41"/>
      <c r="F121" s="219" t="s">
        <v>546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82</v>
      </c>
    </row>
    <row r="122" s="2" customFormat="1">
      <c r="A122" s="39"/>
      <c r="B122" s="40"/>
      <c r="C122" s="41"/>
      <c r="D122" s="223" t="s">
        <v>148</v>
      </c>
      <c r="E122" s="41"/>
      <c r="F122" s="224" t="s">
        <v>547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148</v>
      </c>
      <c r="AU122" s="18" t="s">
        <v>82</v>
      </c>
    </row>
    <row r="123" s="13" customFormat="1">
      <c r="A123" s="13"/>
      <c r="B123" s="225"/>
      <c r="C123" s="226"/>
      <c r="D123" s="218" t="s">
        <v>150</v>
      </c>
      <c r="E123" s="227" t="s">
        <v>19</v>
      </c>
      <c r="F123" s="228" t="s">
        <v>548</v>
      </c>
      <c r="G123" s="226"/>
      <c r="H123" s="227" t="s">
        <v>19</v>
      </c>
      <c r="I123" s="229"/>
      <c r="J123" s="226"/>
      <c r="K123" s="226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150</v>
      </c>
      <c r="AU123" s="234" t="s">
        <v>82</v>
      </c>
      <c r="AV123" s="13" t="s">
        <v>80</v>
      </c>
      <c r="AW123" s="13" t="s">
        <v>33</v>
      </c>
      <c r="AX123" s="13" t="s">
        <v>72</v>
      </c>
      <c r="AY123" s="234" t="s">
        <v>132</v>
      </c>
    </row>
    <row r="124" s="14" customFormat="1">
      <c r="A124" s="14"/>
      <c r="B124" s="235"/>
      <c r="C124" s="236"/>
      <c r="D124" s="218" t="s">
        <v>150</v>
      </c>
      <c r="E124" s="237" t="s">
        <v>19</v>
      </c>
      <c r="F124" s="238" t="s">
        <v>549</v>
      </c>
      <c r="G124" s="236"/>
      <c r="H124" s="239">
        <v>63.68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150</v>
      </c>
      <c r="AU124" s="245" t="s">
        <v>82</v>
      </c>
      <c r="AV124" s="14" t="s">
        <v>82</v>
      </c>
      <c r="AW124" s="14" t="s">
        <v>33</v>
      </c>
      <c r="AX124" s="14" t="s">
        <v>80</v>
      </c>
      <c r="AY124" s="245" t="s">
        <v>132</v>
      </c>
    </row>
    <row r="125" s="2" customFormat="1" ht="16.5" customHeight="1">
      <c r="A125" s="39"/>
      <c r="B125" s="40"/>
      <c r="C125" s="205" t="s">
        <v>224</v>
      </c>
      <c r="D125" s="205" t="s">
        <v>134</v>
      </c>
      <c r="E125" s="206" t="s">
        <v>550</v>
      </c>
      <c r="F125" s="207" t="s">
        <v>551</v>
      </c>
      <c r="G125" s="208" t="s">
        <v>252</v>
      </c>
      <c r="H125" s="209">
        <v>38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138</v>
      </c>
      <c r="AT125" s="216" t="s">
        <v>134</v>
      </c>
      <c r="AU125" s="216" t="s">
        <v>82</v>
      </c>
      <c r="AY125" s="18" t="s">
        <v>132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138</v>
      </c>
      <c r="BM125" s="216" t="s">
        <v>552</v>
      </c>
    </row>
    <row r="126" s="2" customFormat="1">
      <c r="A126" s="39"/>
      <c r="B126" s="40"/>
      <c r="C126" s="41"/>
      <c r="D126" s="218" t="s">
        <v>140</v>
      </c>
      <c r="E126" s="41"/>
      <c r="F126" s="219" t="s">
        <v>553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82</v>
      </c>
    </row>
    <row r="127" s="13" customFormat="1">
      <c r="A127" s="13"/>
      <c r="B127" s="225"/>
      <c r="C127" s="226"/>
      <c r="D127" s="218" t="s">
        <v>150</v>
      </c>
      <c r="E127" s="227" t="s">
        <v>19</v>
      </c>
      <c r="F127" s="228" t="s">
        <v>554</v>
      </c>
      <c r="G127" s="226"/>
      <c r="H127" s="227" t="s">
        <v>19</v>
      </c>
      <c r="I127" s="229"/>
      <c r="J127" s="226"/>
      <c r="K127" s="226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150</v>
      </c>
      <c r="AU127" s="234" t="s">
        <v>82</v>
      </c>
      <c r="AV127" s="13" t="s">
        <v>80</v>
      </c>
      <c r="AW127" s="13" t="s">
        <v>33</v>
      </c>
      <c r="AX127" s="13" t="s">
        <v>72</v>
      </c>
      <c r="AY127" s="234" t="s">
        <v>132</v>
      </c>
    </row>
    <row r="128" s="14" customFormat="1">
      <c r="A128" s="14"/>
      <c r="B128" s="235"/>
      <c r="C128" s="236"/>
      <c r="D128" s="218" t="s">
        <v>150</v>
      </c>
      <c r="E128" s="237" t="s">
        <v>19</v>
      </c>
      <c r="F128" s="238" t="s">
        <v>555</v>
      </c>
      <c r="G128" s="236"/>
      <c r="H128" s="239">
        <v>38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150</v>
      </c>
      <c r="AU128" s="245" t="s">
        <v>82</v>
      </c>
      <c r="AV128" s="14" t="s">
        <v>82</v>
      </c>
      <c r="AW128" s="14" t="s">
        <v>33</v>
      </c>
      <c r="AX128" s="14" t="s">
        <v>80</v>
      </c>
      <c r="AY128" s="245" t="s">
        <v>132</v>
      </c>
    </row>
    <row r="129" s="2" customFormat="1" ht="16.5" customHeight="1">
      <c r="A129" s="39"/>
      <c r="B129" s="40"/>
      <c r="C129" s="250" t="s">
        <v>159</v>
      </c>
      <c r="D129" s="250" t="s">
        <v>266</v>
      </c>
      <c r="E129" s="251" t="s">
        <v>556</v>
      </c>
      <c r="F129" s="252" t="s">
        <v>557</v>
      </c>
      <c r="G129" s="253" t="s">
        <v>208</v>
      </c>
      <c r="H129" s="254">
        <v>1.0640000000000001</v>
      </c>
      <c r="I129" s="255"/>
      <c r="J129" s="256">
        <f>ROUND(I129*H129,2)</f>
        <v>0</v>
      </c>
      <c r="K129" s="252" t="s">
        <v>145</v>
      </c>
      <c r="L129" s="257"/>
      <c r="M129" s="258" t="s">
        <v>19</v>
      </c>
      <c r="N129" s="259" t="s">
        <v>43</v>
      </c>
      <c r="O129" s="85"/>
      <c r="P129" s="214">
        <f>O129*H129</f>
        <v>0</v>
      </c>
      <c r="Q129" s="214">
        <v>0.5</v>
      </c>
      <c r="R129" s="214">
        <f>Q129*H129</f>
        <v>0.53200000000000003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159</v>
      </c>
      <c r="AT129" s="216" t="s">
        <v>266</v>
      </c>
      <c r="AU129" s="216" t="s">
        <v>82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138</v>
      </c>
      <c r="BM129" s="216" t="s">
        <v>558</v>
      </c>
    </row>
    <row r="130" s="2" customFormat="1">
      <c r="A130" s="39"/>
      <c r="B130" s="40"/>
      <c r="C130" s="41"/>
      <c r="D130" s="218" t="s">
        <v>140</v>
      </c>
      <c r="E130" s="41"/>
      <c r="F130" s="219" t="s">
        <v>557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82</v>
      </c>
    </row>
    <row r="131" s="14" customFormat="1">
      <c r="A131" s="14"/>
      <c r="B131" s="235"/>
      <c r="C131" s="236"/>
      <c r="D131" s="218" t="s">
        <v>150</v>
      </c>
      <c r="E131" s="237" t="s">
        <v>19</v>
      </c>
      <c r="F131" s="238" t="s">
        <v>559</v>
      </c>
      <c r="G131" s="236"/>
      <c r="H131" s="239">
        <v>1.0640000000000001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150</v>
      </c>
      <c r="AU131" s="245" t="s">
        <v>82</v>
      </c>
      <c r="AV131" s="14" t="s">
        <v>82</v>
      </c>
      <c r="AW131" s="14" t="s">
        <v>33</v>
      </c>
      <c r="AX131" s="14" t="s">
        <v>80</v>
      </c>
      <c r="AY131" s="245" t="s">
        <v>132</v>
      </c>
    </row>
    <row r="132" s="2" customFormat="1" ht="16.5" customHeight="1">
      <c r="A132" s="39"/>
      <c r="B132" s="40"/>
      <c r="C132" s="250" t="s">
        <v>232</v>
      </c>
      <c r="D132" s="250" t="s">
        <v>266</v>
      </c>
      <c r="E132" s="251" t="s">
        <v>560</v>
      </c>
      <c r="F132" s="252" t="s">
        <v>561</v>
      </c>
      <c r="G132" s="253" t="s">
        <v>208</v>
      </c>
      <c r="H132" s="254">
        <v>0.35999999999999999</v>
      </c>
      <c r="I132" s="255"/>
      <c r="J132" s="256">
        <f>ROUND(I132*H132,2)</f>
        <v>0</v>
      </c>
      <c r="K132" s="252" t="s">
        <v>145</v>
      </c>
      <c r="L132" s="257"/>
      <c r="M132" s="258" t="s">
        <v>19</v>
      </c>
      <c r="N132" s="259" t="s">
        <v>43</v>
      </c>
      <c r="O132" s="85"/>
      <c r="P132" s="214">
        <f>O132*H132</f>
        <v>0</v>
      </c>
      <c r="Q132" s="214">
        <v>0.55000000000000004</v>
      </c>
      <c r="R132" s="214">
        <f>Q132*H132</f>
        <v>0.19800000000000001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159</v>
      </c>
      <c r="AT132" s="216" t="s">
        <v>266</v>
      </c>
      <c r="AU132" s="216" t="s">
        <v>82</v>
      </c>
      <c r="AY132" s="18" t="s">
        <v>132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138</v>
      </c>
      <c r="BM132" s="216" t="s">
        <v>562</v>
      </c>
    </row>
    <row r="133" s="2" customFormat="1">
      <c r="A133" s="39"/>
      <c r="B133" s="40"/>
      <c r="C133" s="41"/>
      <c r="D133" s="218" t="s">
        <v>140</v>
      </c>
      <c r="E133" s="41"/>
      <c r="F133" s="219" t="s">
        <v>561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140</v>
      </c>
      <c r="AU133" s="18" t="s">
        <v>82</v>
      </c>
    </row>
    <row r="134" s="13" customFormat="1">
      <c r="A134" s="13"/>
      <c r="B134" s="225"/>
      <c r="C134" s="226"/>
      <c r="D134" s="218" t="s">
        <v>150</v>
      </c>
      <c r="E134" s="227" t="s">
        <v>19</v>
      </c>
      <c r="F134" s="228" t="s">
        <v>563</v>
      </c>
      <c r="G134" s="226"/>
      <c r="H134" s="227" t="s">
        <v>19</v>
      </c>
      <c r="I134" s="229"/>
      <c r="J134" s="226"/>
      <c r="K134" s="226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150</v>
      </c>
      <c r="AU134" s="234" t="s">
        <v>82</v>
      </c>
      <c r="AV134" s="13" t="s">
        <v>80</v>
      </c>
      <c r="AW134" s="13" t="s">
        <v>33</v>
      </c>
      <c r="AX134" s="13" t="s">
        <v>72</v>
      </c>
      <c r="AY134" s="234" t="s">
        <v>132</v>
      </c>
    </row>
    <row r="135" s="14" customFormat="1">
      <c r="A135" s="14"/>
      <c r="B135" s="235"/>
      <c r="C135" s="236"/>
      <c r="D135" s="218" t="s">
        <v>150</v>
      </c>
      <c r="E135" s="237" t="s">
        <v>19</v>
      </c>
      <c r="F135" s="238" t="s">
        <v>564</v>
      </c>
      <c r="G135" s="236"/>
      <c r="H135" s="239">
        <v>0.35999999999999999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150</v>
      </c>
      <c r="AU135" s="245" t="s">
        <v>82</v>
      </c>
      <c r="AV135" s="14" t="s">
        <v>82</v>
      </c>
      <c r="AW135" s="14" t="s">
        <v>33</v>
      </c>
      <c r="AX135" s="14" t="s">
        <v>80</v>
      </c>
      <c r="AY135" s="245" t="s">
        <v>132</v>
      </c>
    </row>
    <row r="136" s="2" customFormat="1" ht="16.5" customHeight="1">
      <c r="A136" s="39"/>
      <c r="B136" s="40"/>
      <c r="C136" s="205" t="s">
        <v>240</v>
      </c>
      <c r="D136" s="205" t="s">
        <v>134</v>
      </c>
      <c r="E136" s="206" t="s">
        <v>565</v>
      </c>
      <c r="F136" s="207" t="s">
        <v>566</v>
      </c>
      <c r="G136" s="208" t="s">
        <v>208</v>
      </c>
      <c r="H136" s="209">
        <v>63.68</v>
      </c>
      <c r="I136" s="210"/>
      <c r="J136" s="211">
        <f>ROUND(I136*H136,2)</f>
        <v>0</v>
      </c>
      <c r="K136" s="207" t="s">
        <v>145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138</v>
      </c>
      <c r="AT136" s="216" t="s">
        <v>134</v>
      </c>
      <c r="AU136" s="216" t="s">
        <v>82</v>
      </c>
      <c r="AY136" s="18" t="s">
        <v>132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138</v>
      </c>
      <c r="BM136" s="216" t="s">
        <v>567</v>
      </c>
    </row>
    <row r="137" s="2" customFormat="1">
      <c r="A137" s="39"/>
      <c r="B137" s="40"/>
      <c r="C137" s="41"/>
      <c r="D137" s="218" t="s">
        <v>140</v>
      </c>
      <c r="E137" s="41"/>
      <c r="F137" s="219" t="s">
        <v>568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82</v>
      </c>
    </row>
    <row r="138" s="2" customFormat="1">
      <c r="A138" s="39"/>
      <c r="B138" s="40"/>
      <c r="C138" s="41"/>
      <c r="D138" s="223" t="s">
        <v>148</v>
      </c>
      <c r="E138" s="41"/>
      <c r="F138" s="224" t="s">
        <v>569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148</v>
      </c>
      <c r="AU138" s="18" t="s">
        <v>82</v>
      </c>
    </row>
    <row r="139" s="13" customFormat="1">
      <c r="A139" s="13"/>
      <c r="B139" s="225"/>
      <c r="C139" s="226"/>
      <c r="D139" s="218" t="s">
        <v>150</v>
      </c>
      <c r="E139" s="227" t="s">
        <v>19</v>
      </c>
      <c r="F139" s="228" t="s">
        <v>570</v>
      </c>
      <c r="G139" s="226"/>
      <c r="H139" s="227" t="s">
        <v>19</v>
      </c>
      <c r="I139" s="229"/>
      <c r="J139" s="226"/>
      <c r="K139" s="226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150</v>
      </c>
      <c r="AU139" s="234" t="s">
        <v>82</v>
      </c>
      <c r="AV139" s="13" t="s">
        <v>80</v>
      </c>
      <c r="AW139" s="13" t="s">
        <v>33</v>
      </c>
      <c r="AX139" s="13" t="s">
        <v>72</v>
      </c>
      <c r="AY139" s="234" t="s">
        <v>132</v>
      </c>
    </row>
    <row r="140" s="14" customFormat="1">
      <c r="A140" s="14"/>
      <c r="B140" s="235"/>
      <c r="C140" s="236"/>
      <c r="D140" s="218" t="s">
        <v>150</v>
      </c>
      <c r="E140" s="237" t="s">
        <v>19</v>
      </c>
      <c r="F140" s="238" t="s">
        <v>571</v>
      </c>
      <c r="G140" s="236"/>
      <c r="H140" s="239">
        <v>63.68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150</v>
      </c>
      <c r="AU140" s="245" t="s">
        <v>82</v>
      </c>
      <c r="AV140" s="14" t="s">
        <v>82</v>
      </c>
      <c r="AW140" s="14" t="s">
        <v>33</v>
      </c>
      <c r="AX140" s="14" t="s">
        <v>80</v>
      </c>
      <c r="AY140" s="245" t="s">
        <v>132</v>
      </c>
    </row>
    <row r="141" s="2" customFormat="1" ht="21.75" customHeight="1">
      <c r="A141" s="39"/>
      <c r="B141" s="40"/>
      <c r="C141" s="205" t="s">
        <v>249</v>
      </c>
      <c r="D141" s="205" t="s">
        <v>134</v>
      </c>
      <c r="E141" s="206" t="s">
        <v>572</v>
      </c>
      <c r="F141" s="207" t="s">
        <v>573</v>
      </c>
      <c r="G141" s="208" t="s">
        <v>208</v>
      </c>
      <c r="H141" s="209">
        <v>127.36</v>
      </c>
      <c r="I141" s="210"/>
      <c r="J141" s="211">
        <f>ROUND(I141*H141,2)</f>
        <v>0</v>
      </c>
      <c r="K141" s="207" t="s">
        <v>145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138</v>
      </c>
      <c r="AT141" s="216" t="s">
        <v>134</v>
      </c>
      <c r="AU141" s="216" t="s">
        <v>82</v>
      </c>
      <c r="AY141" s="18" t="s">
        <v>132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138</v>
      </c>
      <c r="BM141" s="216" t="s">
        <v>574</v>
      </c>
    </row>
    <row r="142" s="2" customFormat="1">
      <c r="A142" s="39"/>
      <c r="B142" s="40"/>
      <c r="C142" s="41"/>
      <c r="D142" s="218" t="s">
        <v>140</v>
      </c>
      <c r="E142" s="41"/>
      <c r="F142" s="219" t="s">
        <v>575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82</v>
      </c>
    </row>
    <row r="143" s="2" customFormat="1">
      <c r="A143" s="39"/>
      <c r="B143" s="40"/>
      <c r="C143" s="41"/>
      <c r="D143" s="223" t="s">
        <v>148</v>
      </c>
      <c r="E143" s="41"/>
      <c r="F143" s="224" t="s">
        <v>576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148</v>
      </c>
      <c r="AU143" s="18" t="s">
        <v>82</v>
      </c>
    </row>
    <row r="144" s="13" customFormat="1">
      <c r="A144" s="13"/>
      <c r="B144" s="225"/>
      <c r="C144" s="226"/>
      <c r="D144" s="218" t="s">
        <v>150</v>
      </c>
      <c r="E144" s="227" t="s">
        <v>19</v>
      </c>
      <c r="F144" s="228" t="s">
        <v>577</v>
      </c>
      <c r="G144" s="226"/>
      <c r="H144" s="227" t="s">
        <v>19</v>
      </c>
      <c r="I144" s="229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150</v>
      </c>
      <c r="AU144" s="234" t="s">
        <v>82</v>
      </c>
      <c r="AV144" s="13" t="s">
        <v>80</v>
      </c>
      <c r="AW144" s="13" t="s">
        <v>33</v>
      </c>
      <c r="AX144" s="13" t="s">
        <v>72</v>
      </c>
      <c r="AY144" s="234" t="s">
        <v>132</v>
      </c>
    </row>
    <row r="145" s="14" customFormat="1">
      <c r="A145" s="14"/>
      <c r="B145" s="235"/>
      <c r="C145" s="236"/>
      <c r="D145" s="218" t="s">
        <v>150</v>
      </c>
      <c r="E145" s="237" t="s">
        <v>19</v>
      </c>
      <c r="F145" s="238" t="s">
        <v>578</v>
      </c>
      <c r="G145" s="236"/>
      <c r="H145" s="239">
        <v>127.36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150</v>
      </c>
      <c r="AU145" s="245" t="s">
        <v>82</v>
      </c>
      <c r="AV145" s="14" t="s">
        <v>82</v>
      </c>
      <c r="AW145" s="14" t="s">
        <v>33</v>
      </c>
      <c r="AX145" s="14" t="s">
        <v>80</v>
      </c>
      <c r="AY145" s="245" t="s">
        <v>132</v>
      </c>
    </row>
    <row r="146" s="2" customFormat="1" ht="16.5" customHeight="1">
      <c r="A146" s="39"/>
      <c r="B146" s="40"/>
      <c r="C146" s="205" t="s">
        <v>259</v>
      </c>
      <c r="D146" s="205" t="s">
        <v>134</v>
      </c>
      <c r="E146" s="206" t="s">
        <v>579</v>
      </c>
      <c r="F146" s="207" t="s">
        <v>580</v>
      </c>
      <c r="G146" s="208" t="s">
        <v>208</v>
      </c>
      <c r="H146" s="209">
        <v>41.039999999999999</v>
      </c>
      <c r="I146" s="210"/>
      <c r="J146" s="211">
        <f>ROUND(I146*H146,2)</f>
        <v>0</v>
      </c>
      <c r="K146" s="207" t="s">
        <v>145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138</v>
      </c>
      <c r="AT146" s="216" t="s">
        <v>134</v>
      </c>
      <c r="AU146" s="216" t="s">
        <v>82</v>
      </c>
      <c r="AY146" s="18" t="s">
        <v>132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138</v>
      </c>
      <c r="BM146" s="216" t="s">
        <v>581</v>
      </c>
    </row>
    <row r="147" s="2" customFormat="1">
      <c r="A147" s="39"/>
      <c r="B147" s="40"/>
      <c r="C147" s="41"/>
      <c r="D147" s="218" t="s">
        <v>140</v>
      </c>
      <c r="E147" s="41"/>
      <c r="F147" s="219" t="s">
        <v>582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140</v>
      </c>
      <c r="AU147" s="18" t="s">
        <v>82</v>
      </c>
    </row>
    <row r="148" s="2" customFormat="1">
      <c r="A148" s="39"/>
      <c r="B148" s="40"/>
      <c r="C148" s="41"/>
      <c r="D148" s="223" t="s">
        <v>148</v>
      </c>
      <c r="E148" s="41"/>
      <c r="F148" s="224" t="s">
        <v>583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148</v>
      </c>
      <c r="AU148" s="18" t="s">
        <v>82</v>
      </c>
    </row>
    <row r="149" s="13" customFormat="1">
      <c r="A149" s="13"/>
      <c r="B149" s="225"/>
      <c r="C149" s="226"/>
      <c r="D149" s="218" t="s">
        <v>150</v>
      </c>
      <c r="E149" s="227" t="s">
        <v>19</v>
      </c>
      <c r="F149" s="228" t="s">
        <v>584</v>
      </c>
      <c r="G149" s="226"/>
      <c r="H149" s="227" t="s">
        <v>19</v>
      </c>
      <c r="I149" s="229"/>
      <c r="J149" s="226"/>
      <c r="K149" s="226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150</v>
      </c>
      <c r="AU149" s="234" t="s">
        <v>82</v>
      </c>
      <c r="AV149" s="13" t="s">
        <v>80</v>
      </c>
      <c r="AW149" s="13" t="s">
        <v>33</v>
      </c>
      <c r="AX149" s="13" t="s">
        <v>72</v>
      </c>
      <c r="AY149" s="234" t="s">
        <v>132</v>
      </c>
    </row>
    <row r="150" s="14" customFormat="1">
      <c r="A150" s="14"/>
      <c r="B150" s="235"/>
      <c r="C150" s="236"/>
      <c r="D150" s="218" t="s">
        <v>150</v>
      </c>
      <c r="E150" s="237" t="s">
        <v>19</v>
      </c>
      <c r="F150" s="238" t="s">
        <v>532</v>
      </c>
      <c r="G150" s="236"/>
      <c r="H150" s="239">
        <v>8.5199999999999996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150</v>
      </c>
      <c r="AU150" s="245" t="s">
        <v>82</v>
      </c>
      <c r="AV150" s="14" t="s">
        <v>82</v>
      </c>
      <c r="AW150" s="14" t="s">
        <v>33</v>
      </c>
      <c r="AX150" s="14" t="s">
        <v>72</v>
      </c>
      <c r="AY150" s="245" t="s">
        <v>132</v>
      </c>
    </row>
    <row r="151" s="13" customFormat="1">
      <c r="A151" s="13"/>
      <c r="B151" s="225"/>
      <c r="C151" s="226"/>
      <c r="D151" s="218" t="s">
        <v>150</v>
      </c>
      <c r="E151" s="227" t="s">
        <v>19</v>
      </c>
      <c r="F151" s="228" t="s">
        <v>585</v>
      </c>
      <c r="G151" s="226"/>
      <c r="H151" s="227" t="s">
        <v>19</v>
      </c>
      <c r="I151" s="229"/>
      <c r="J151" s="226"/>
      <c r="K151" s="226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150</v>
      </c>
      <c r="AU151" s="234" t="s">
        <v>82</v>
      </c>
      <c r="AV151" s="13" t="s">
        <v>80</v>
      </c>
      <c r="AW151" s="13" t="s">
        <v>33</v>
      </c>
      <c r="AX151" s="13" t="s">
        <v>72</v>
      </c>
      <c r="AY151" s="234" t="s">
        <v>132</v>
      </c>
    </row>
    <row r="152" s="14" customFormat="1">
      <c r="A152" s="14"/>
      <c r="B152" s="235"/>
      <c r="C152" s="236"/>
      <c r="D152" s="218" t="s">
        <v>150</v>
      </c>
      <c r="E152" s="237" t="s">
        <v>19</v>
      </c>
      <c r="F152" s="238" t="s">
        <v>586</v>
      </c>
      <c r="G152" s="236"/>
      <c r="H152" s="239">
        <v>32.520000000000003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150</v>
      </c>
      <c r="AU152" s="245" t="s">
        <v>82</v>
      </c>
      <c r="AV152" s="14" t="s">
        <v>82</v>
      </c>
      <c r="AW152" s="14" t="s">
        <v>33</v>
      </c>
      <c r="AX152" s="14" t="s">
        <v>72</v>
      </c>
      <c r="AY152" s="245" t="s">
        <v>132</v>
      </c>
    </row>
    <row r="153" s="15" customFormat="1">
      <c r="A153" s="15"/>
      <c r="B153" s="263"/>
      <c r="C153" s="264"/>
      <c r="D153" s="218" t="s">
        <v>150</v>
      </c>
      <c r="E153" s="265" t="s">
        <v>19</v>
      </c>
      <c r="F153" s="266" t="s">
        <v>344</v>
      </c>
      <c r="G153" s="264"/>
      <c r="H153" s="267">
        <v>41.040000000000006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3" t="s">
        <v>150</v>
      </c>
      <c r="AU153" s="273" t="s">
        <v>82</v>
      </c>
      <c r="AV153" s="15" t="s">
        <v>138</v>
      </c>
      <c r="AW153" s="15" t="s">
        <v>33</v>
      </c>
      <c r="AX153" s="15" t="s">
        <v>80</v>
      </c>
      <c r="AY153" s="273" t="s">
        <v>132</v>
      </c>
    </row>
    <row r="154" s="2" customFormat="1" ht="16.5" customHeight="1">
      <c r="A154" s="39"/>
      <c r="B154" s="40"/>
      <c r="C154" s="205" t="s">
        <v>265</v>
      </c>
      <c r="D154" s="205" t="s">
        <v>134</v>
      </c>
      <c r="E154" s="206" t="s">
        <v>587</v>
      </c>
      <c r="F154" s="207" t="s">
        <v>588</v>
      </c>
      <c r="G154" s="208" t="s">
        <v>208</v>
      </c>
      <c r="H154" s="209">
        <v>127.36</v>
      </c>
      <c r="I154" s="210"/>
      <c r="J154" s="211">
        <f>ROUND(I154*H154,2)</f>
        <v>0</v>
      </c>
      <c r="K154" s="207" t="s">
        <v>145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138</v>
      </c>
      <c r="AT154" s="216" t="s">
        <v>134</v>
      </c>
      <c r="AU154" s="216" t="s">
        <v>82</v>
      </c>
      <c r="AY154" s="18" t="s">
        <v>132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138</v>
      </c>
      <c r="BM154" s="216" t="s">
        <v>589</v>
      </c>
    </row>
    <row r="155" s="2" customFormat="1">
      <c r="A155" s="39"/>
      <c r="B155" s="40"/>
      <c r="C155" s="41"/>
      <c r="D155" s="218" t="s">
        <v>140</v>
      </c>
      <c r="E155" s="41"/>
      <c r="F155" s="219" t="s">
        <v>590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82</v>
      </c>
    </row>
    <row r="156" s="2" customFormat="1">
      <c r="A156" s="39"/>
      <c r="B156" s="40"/>
      <c r="C156" s="41"/>
      <c r="D156" s="223" t="s">
        <v>148</v>
      </c>
      <c r="E156" s="41"/>
      <c r="F156" s="224" t="s">
        <v>591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148</v>
      </c>
      <c r="AU156" s="18" t="s">
        <v>82</v>
      </c>
    </row>
    <row r="157" s="13" customFormat="1">
      <c r="A157" s="13"/>
      <c r="B157" s="225"/>
      <c r="C157" s="226"/>
      <c r="D157" s="218" t="s">
        <v>150</v>
      </c>
      <c r="E157" s="227" t="s">
        <v>19</v>
      </c>
      <c r="F157" s="228" t="s">
        <v>592</v>
      </c>
      <c r="G157" s="226"/>
      <c r="H157" s="227" t="s">
        <v>19</v>
      </c>
      <c r="I157" s="229"/>
      <c r="J157" s="226"/>
      <c r="K157" s="226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150</v>
      </c>
      <c r="AU157" s="234" t="s">
        <v>82</v>
      </c>
      <c r="AV157" s="13" t="s">
        <v>80</v>
      </c>
      <c r="AW157" s="13" t="s">
        <v>33</v>
      </c>
      <c r="AX157" s="13" t="s">
        <v>72</v>
      </c>
      <c r="AY157" s="234" t="s">
        <v>132</v>
      </c>
    </row>
    <row r="158" s="14" customFormat="1">
      <c r="A158" s="14"/>
      <c r="B158" s="235"/>
      <c r="C158" s="236"/>
      <c r="D158" s="218" t="s">
        <v>150</v>
      </c>
      <c r="E158" s="237" t="s">
        <v>19</v>
      </c>
      <c r="F158" s="238" t="s">
        <v>571</v>
      </c>
      <c r="G158" s="236"/>
      <c r="H158" s="239">
        <v>63.68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150</v>
      </c>
      <c r="AU158" s="245" t="s">
        <v>82</v>
      </c>
      <c r="AV158" s="14" t="s">
        <v>82</v>
      </c>
      <c r="AW158" s="14" t="s">
        <v>33</v>
      </c>
      <c r="AX158" s="14" t="s">
        <v>72</v>
      </c>
      <c r="AY158" s="245" t="s">
        <v>132</v>
      </c>
    </row>
    <row r="159" s="13" customFormat="1">
      <c r="A159" s="13"/>
      <c r="B159" s="225"/>
      <c r="C159" s="226"/>
      <c r="D159" s="218" t="s">
        <v>150</v>
      </c>
      <c r="E159" s="227" t="s">
        <v>19</v>
      </c>
      <c r="F159" s="228" t="s">
        <v>593</v>
      </c>
      <c r="G159" s="226"/>
      <c r="H159" s="227" t="s">
        <v>19</v>
      </c>
      <c r="I159" s="229"/>
      <c r="J159" s="226"/>
      <c r="K159" s="226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150</v>
      </c>
      <c r="AU159" s="234" t="s">
        <v>82</v>
      </c>
      <c r="AV159" s="13" t="s">
        <v>80</v>
      </c>
      <c r="AW159" s="13" t="s">
        <v>33</v>
      </c>
      <c r="AX159" s="13" t="s">
        <v>72</v>
      </c>
      <c r="AY159" s="234" t="s">
        <v>132</v>
      </c>
    </row>
    <row r="160" s="14" customFormat="1">
      <c r="A160" s="14"/>
      <c r="B160" s="235"/>
      <c r="C160" s="236"/>
      <c r="D160" s="218" t="s">
        <v>150</v>
      </c>
      <c r="E160" s="237" t="s">
        <v>19</v>
      </c>
      <c r="F160" s="238" t="s">
        <v>571</v>
      </c>
      <c r="G160" s="236"/>
      <c r="H160" s="239">
        <v>63.68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150</v>
      </c>
      <c r="AU160" s="245" t="s">
        <v>82</v>
      </c>
      <c r="AV160" s="14" t="s">
        <v>82</v>
      </c>
      <c r="AW160" s="14" t="s">
        <v>33</v>
      </c>
      <c r="AX160" s="14" t="s">
        <v>72</v>
      </c>
      <c r="AY160" s="245" t="s">
        <v>132</v>
      </c>
    </row>
    <row r="161" s="15" customFormat="1">
      <c r="A161" s="15"/>
      <c r="B161" s="263"/>
      <c r="C161" s="264"/>
      <c r="D161" s="218" t="s">
        <v>150</v>
      </c>
      <c r="E161" s="265" t="s">
        <v>19</v>
      </c>
      <c r="F161" s="266" t="s">
        <v>344</v>
      </c>
      <c r="G161" s="264"/>
      <c r="H161" s="267">
        <v>127.36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3" t="s">
        <v>150</v>
      </c>
      <c r="AU161" s="273" t="s">
        <v>82</v>
      </c>
      <c r="AV161" s="15" t="s">
        <v>138</v>
      </c>
      <c r="AW161" s="15" t="s">
        <v>33</v>
      </c>
      <c r="AX161" s="15" t="s">
        <v>80</v>
      </c>
      <c r="AY161" s="273" t="s">
        <v>132</v>
      </c>
    </row>
    <row r="162" s="2" customFormat="1" ht="16.5" customHeight="1">
      <c r="A162" s="39"/>
      <c r="B162" s="40"/>
      <c r="C162" s="205" t="s">
        <v>270</v>
      </c>
      <c r="D162" s="205" t="s">
        <v>134</v>
      </c>
      <c r="E162" s="206" t="s">
        <v>594</v>
      </c>
      <c r="F162" s="207" t="s">
        <v>595</v>
      </c>
      <c r="G162" s="208" t="s">
        <v>208</v>
      </c>
      <c r="H162" s="209">
        <v>95.180000000000007</v>
      </c>
      <c r="I162" s="210"/>
      <c r="J162" s="211">
        <f>ROUND(I162*H162,2)</f>
        <v>0</v>
      </c>
      <c r="K162" s="207" t="s">
        <v>145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138</v>
      </c>
      <c r="AT162" s="216" t="s">
        <v>134</v>
      </c>
      <c r="AU162" s="216" t="s">
        <v>82</v>
      </c>
      <c r="AY162" s="18" t="s">
        <v>132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138</v>
      </c>
      <c r="BM162" s="216" t="s">
        <v>596</v>
      </c>
    </row>
    <row r="163" s="2" customFormat="1">
      <c r="A163" s="39"/>
      <c r="B163" s="40"/>
      <c r="C163" s="41"/>
      <c r="D163" s="218" t="s">
        <v>140</v>
      </c>
      <c r="E163" s="41"/>
      <c r="F163" s="219" t="s">
        <v>597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140</v>
      </c>
      <c r="AU163" s="18" t="s">
        <v>82</v>
      </c>
    </row>
    <row r="164" s="2" customFormat="1">
      <c r="A164" s="39"/>
      <c r="B164" s="40"/>
      <c r="C164" s="41"/>
      <c r="D164" s="223" t="s">
        <v>148</v>
      </c>
      <c r="E164" s="41"/>
      <c r="F164" s="224" t="s">
        <v>598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148</v>
      </c>
      <c r="AU164" s="18" t="s">
        <v>82</v>
      </c>
    </row>
    <row r="165" s="13" customFormat="1">
      <c r="A165" s="13"/>
      <c r="B165" s="225"/>
      <c r="C165" s="226"/>
      <c r="D165" s="218" t="s">
        <v>150</v>
      </c>
      <c r="E165" s="227" t="s">
        <v>19</v>
      </c>
      <c r="F165" s="228" t="s">
        <v>599</v>
      </c>
      <c r="G165" s="226"/>
      <c r="H165" s="227" t="s">
        <v>19</v>
      </c>
      <c r="I165" s="229"/>
      <c r="J165" s="226"/>
      <c r="K165" s="226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150</v>
      </c>
      <c r="AU165" s="234" t="s">
        <v>82</v>
      </c>
      <c r="AV165" s="13" t="s">
        <v>80</v>
      </c>
      <c r="AW165" s="13" t="s">
        <v>33</v>
      </c>
      <c r="AX165" s="13" t="s">
        <v>72</v>
      </c>
      <c r="AY165" s="234" t="s">
        <v>132</v>
      </c>
    </row>
    <row r="166" s="14" customFormat="1">
      <c r="A166" s="14"/>
      <c r="B166" s="235"/>
      <c r="C166" s="236"/>
      <c r="D166" s="218" t="s">
        <v>150</v>
      </c>
      <c r="E166" s="237" t="s">
        <v>19</v>
      </c>
      <c r="F166" s="238" t="s">
        <v>571</v>
      </c>
      <c r="G166" s="236"/>
      <c r="H166" s="239">
        <v>63.68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150</v>
      </c>
      <c r="AU166" s="245" t="s">
        <v>82</v>
      </c>
      <c r="AV166" s="14" t="s">
        <v>82</v>
      </c>
      <c r="AW166" s="14" t="s">
        <v>33</v>
      </c>
      <c r="AX166" s="14" t="s">
        <v>72</v>
      </c>
      <c r="AY166" s="245" t="s">
        <v>132</v>
      </c>
    </row>
    <row r="167" s="13" customFormat="1">
      <c r="A167" s="13"/>
      <c r="B167" s="225"/>
      <c r="C167" s="226"/>
      <c r="D167" s="218" t="s">
        <v>150</v>
      </c>
      <c r="E167" s="227" t="s">
        <v>19</v>
      </c>
      <c r="F167" s="228" t="s">
        <v>600</v>
      </c>
      <c r="G167" s="226"/>
      <c r="H167" s="227" t="s">
        <v>19</v>
      </c>
      <c r="I167" s="229"/>
      <c r="J167" s="226"/>
      <c r="K167" s="226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150</v>
      </c>
      <c r="AU167" s="234" t="s">
        <v>82</v>
      </c>
      <c r="AV167" s="13" t="s">
        <v>80</v>
      </c>
      <c r="AW167" s="13" t="s">
        <v>33</v>
      </c>
      <c r="AX167" s="13" t="s">
        <v>72</v>
      </c>
      <c r="AY167" s="234" t="s">
        <v>132</v>
      </c>
    </row>
    <row r="168" s="14" customFormat="1">
      <c r="A168" s="14"/>
      <c r="B168" s="235"/>
      <c r="C168" s="236"/>
      <c r="D168" s="218" t="s">
        <v>150</v>
      </c>
      <c r="E168" s="237" t="s">
        <v>19</v>
      </c>
      <c r="F168" s="238" t="s">
        <v>601</v>
      </c>
      <c r="G168" s="236"/>
      <c r="H168" s="239">
        <v>31.5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150</v>
      </c>
      <c r="AU168" s="245" t="s">
        <v>82</v>
      </c>
      <c r="AV168" s="14" t="s">
        <v>82</v>
      </c>
      <c r="AW168" s="14" t="s">
        <v>33</v>
      </c>
      <c r="AX168" s="14" t="s">
        <v>72</v>
      </c>
      <c r="AY168" s="245" t="s">
        <v>132</v>
      </c>
    </row>
    <row r="169" s="15" customFormat="1">
      <c r="A169" s="15"/>
      <c r="B169" s="263"/>
      <c r="C169" s="264"/>
      <c r="D169" s="218" t="s">
        <v>150</v>
      </c>
      <c r="E169" s="265" t="s">
        <v>19</v>
      </c>
      <c r="F169" s="266" t="s">
        <v>344</v>
      </c>
      <c r="G169" s="264"/>
      <c r="H169" s="267">
        <v>95.180000000000007</v>
      </c>
      <c r="I169" s="268"/>
      <c r="J169" s="264"/>
      <c r="K169" s="264"/>
      <c r="L169" s="269"/>
      <c r="M169" s="270"/>
      <c r="N169" s="271"/>
      <c r="O169" s="271"/>
      <c r="P169" s="271"/>
      <c r="Q169" s="271"/>
      <c r="R169" s="271"/>
      <c r="S169" s="271"/>
      <c r="T169" s="27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3" t="s">
        <v>150</v>
      </c>
      <c r="AU169" s="273" t="s">
        <v>82</v>
      </c>
      <c r="AV169" s="15" t="s">
        <v>138</v>
      </c>
      <c r="AW169" s="15" t="s">
        <v>33</v>
      </c>
      <c r="AX169" s="15" t="s">
        <v>80</v>
      </c>
      <c r="AY169" s="273" t="s">
        <v>132</v>
      </c>
    </row>
    <row r="170" s="2" customFormat="1" ht="16.5" customHeight="1">
      <c r="A170" s="39"/>
      <c r="B170" s="40"/>
      <c r="C170" s="250" t="s">
        <v>8</v>
      </c>
      <c r="D170" s="250" t="s">
        <v>266</v>
      </c>
      <c r="E170" s="251" t="s">
        <v>602</v>
      </c>
      <c r="F170" s="252" t="s">
        <v>603</v>
      </c>
      <c r="G170" s="253" t="s">
        <v>178</v>
      </c>
      <c r="H170" s="254">
        <v>58.274999999999999</v>
      </c>
      <c r="I170" s="255"/>
      <c r="J170" s="256">
        <f>ROUND(I170*H170,2)</f>
        <v>0</v>
      </c>
      <c r="K170" s="252" t="s">
        <v>145</v>
      </c>
      <c r="L170" s="257"/>
      <c r="M170" s="258" t="s">
        <v>19</v>
      </c>
      <c r="N170" s="259" t="s">
        <v>43</v>
      </c>
      <c r="O170" s="85"/>
      <c r="P170" s="214">
        <f>O170*H170</f>
        <v>0</v>
      </c>
      <c r="Q170" s="214">
        <v>1</v>
      </c>
      <c r="R170" s="214">
        <f>Q170*H170</f>
        <v>58.274999999999999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159</v>
      </c>
      <c r="AT170" s="216" t="s">
        <v>266</v>
      </c>
      <c r="AU170" s="216" t="s">
        <v>82</v>
      </c>
      <c r="AY170" s="18" t="s">
        <v>132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138</v>
      </c>
      <c r="BM170" s="216" t="s">
        <v>604</v>
      </c>
    </row>
    <row r="171" s="2" customFormat="1">
      <c r="A171" s="39"/>
      <c r="B171" s="40"/>
      <c r="C171" s="41"/>
      <c r="D171" s="218" t="s">
        <v>140</v>
      </c>
      <c r="E171" s="41"/>
      <c r="F171" s="219" t="s">
        <v>603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140</v>
      </c>
      <c r="AU171" s="18" t="s">
        <v>82</v>
      </c>
    </row>
    <row r="172" s="14" customFormat="1">
      <c r="A172" s="14"/>
      <c r="B172" s="235"/>
      <c r="C172" s="236"/>
      <c r="D172" s="218" t="s">
        <v>150</v>
      </c>
      <c r="E172" s="237" t="s">
        <v>19</v>
      </c>
      <c r="F172" s="238" t="s">
        <v>601</v>
      </c>
      <c r="G172" s="236"/>
      <c r="H172" s="239">
        <v>31.5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150</v>
      </c>
      <c r="AU172" s="245" t="s">
        <v>82</v>
      </c>
      <c r="AV172" s="14" t="s">
        <v>82</v>
      </c>
      <c r="AW172" s="14" t="s">
        <v>33</v>
      </c>
      <c r="AX172" s="14" t="s">
        <v>80</v>
      </c>
      <c r="AY172" s="245" t="s">
        <v>132</v>
      </c>
    </row>
    <row r="173" s="14" customFormat="1">
      <c r="A173" s="14"/>
      <c r="B173" s="235"/>
      <c r="C173" s="236"/>
      <c r="D173" s="218" t="s">
        <v>150</v>
      </c>
      <c r="E173" s="236"/>
      <c r="F173" s="238" t="s">
        <v>605</v>
      </c>
      <c r="G173" s="236"/>
      <c r="H173" s="239">
        <v>58.274999999999999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150</v>
      </c>
      <c r="AU173" s="245" t="s">
        <v>82</v>
      </c>
      <c r="AV173" s="14" t="s">
        <v>82</v>
      </c>
      <c r="AW173" s="14" t="s">
        <v>4</v>
      </c>
      <c r="AX173" s="14" t="s">
        <v>80</v>
      </c>
      <c r="AY173" s="245" t="s">
        <v>132</v>
      </c>
    </row>
    <row r="174" s="2" customFormat="1" ht="16.5" customHeight="1">
      <c r="A174" s="39"/>
      <c r="B174" s="40"/>
      <c r="C174" s="205" t="s">
        <v>277</v>
      </c>
      <c r="D174" s="205" t="s">
        <v>134</v>
      </c>
      <c r="E174" s="206" t="s">
        <v>452</v>
      </c>
      <c r="F174" s="207" t="s">
        <v>453</v>
      </c>
      <c r="G174" s="208" t="s">
        <v>252</v>
      </c>
      <c r="H174" s="209">
        <v>397.5</v>
      </c>
      <c r="I174" s="210"/>
      <c r="J174" s="211">
        <f>ROUND(I174*H174,2)</f>
        <v>0</v>
      </c>
      <c r="K174" s="207" t="s">
        <v>145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138</v>
      </c>
      <c r="AT174" s="216" t="s">
        <v>134</v>
      </c>
      <c r="AU174" s="216" t="s">
        <v>82</v>
      </c>
      <c r="AY174" s="18" t="s">
        <v>132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138</v>
      </c>
      <c r="BM174" s="216" t="s">
        <v>606</v>
      </c>
    </row>
    <row r="175" s="2" customFormat="1">
      <c r="A175" s="39"/>
      <c r="B175" s="40"/>
      <c r="C175" s="41"/>
      <c r="D175" s="218" t="s">
        <v>140</v>
      </c>
      <c r="E175" s="41"/>
      <c r="F175" s="219" t="s">
        <v>455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82</v>
      </c>
    </row>
    <row r="176" s="2" customFormat="1">
      <c r="A176" s="39"/>
      <c r="B176" s="40"/>
      <c r="C176" s="41"/>
      <c r="D176" s="223" t="s">
        <v>148</v>
      </c>
      <c r="E176" s="41"/>
      <c r="F176" s="224" t="s">
        <v>456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148</v>
      </c>
      <c r="AU176" s="18" t="s">
        <v>82</v>
      </c>
    </row>
    <row r="177" s="14" customFormat="1">
      <c r="A177" s="14"/>
      <c r="B177" s="235"/>
      <c r="C177" s="236"/>
      <c r="D177" s="218" t="s">
        <v>150</v>
      </c>
      <c r="E177" s="237" t="s">
        <v>19</v>
      </c>
      <c r="F177" s="238" t="s">
        <v>607</v>
      </c>
      <c r="G177" s="236"/>
      <c r="H177" s="239">
        <v>397.5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150</v>
      </c>
      <c r="AU177" s="245" t="s">
        <v>82</v>
      </c>
      <c r="AV177" s="14" t="s">
        <v>82</v>
      </c>
      <c r="AW177" s="14" t="s">
        <v>33</v>
      </c>
      <c r="AX177" s="14" t="s">
        <v>80</v>
      </c>
      <c r="AY177" s="245" t="s">
        <v>132</v>
      </c>
    </row>
    <row r="178" s="2" customFormat="1" ht="16.5" customHeight="1">
      <c r="A178" s="39"/>
      <c r="B178" s="40"/>
      <c r="C178" s="250" t="s">
        <v>285</v>
      </c>
      <c r="D178" s="250" t="s">
        <v>266</v>
      </c>
      <c r="E178" s="251" t="s">
        <v>458</v>
      </c>
      <c r="F178" s="252" t="s">
        <v>459</v>
      </c>
      <c r="G178" s="253" t="s">
        <v>460</v>
      </c>
      <c r="H178" s="254">
        <v>9.9380000000000006</v>
      </c>
      <c r="I178" s="255"/>
      <c r="J178" s="256">
        <f>ROUND(I178*H178,2)</f>
        <v>0</v>
      </c>
      <c r="K178" s="252" t="s">
        <v>145</v>
      </c>
      <c r="L178" s="257"/>
      <c r="M178" s="258" t="s">
        <v>19</v>
      </c>
      <c r="N178" s="259" t="s">
        <v>43</v>
      </c>
      <c r="O178" s="85"/>
      <c r="P178" s="214">
        <f>O178*H178</f>
        <v>0</v>
      </c>
      <c r="Q178" s="214">
        <v>0.001</v>
      </c>
      <c r="R178" s="214">
        <f>Q178*H178</f>
        <v>0.0099380000000000007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159</v>
      </c>
      <c r="AT178" s="216" t="s">
        <v>266</v>
      </c>
      <c r="AU178" s="216" t="s">
        <v>82</v>
      </c>
      <c r="AY178" s="18" t="s">
        <v>132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138</v>
      </c>
      <c r="BM178" s="216" t="s">
        <v>608</v>
      </c>
    </row>
    <row r="179" s="2" customFormat="1">
      <c r="A179" s="39"/>
      <c r="B179" s="40"/>
      <c r="C179" s="41"/>
      <c r="D179" s="218" t="s">
        <v>140</v>
      </c>
      <c r="E179" s="41"/>
      <c r="F179" s="219" t="s">
        <v>459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140</v>
      </c>
      <c r="AU179" s="18" t="s">
        <v>82</v>
      </c>
    </row>
    <row r="180" s="14" customFormat="1">
      <c r="A180" s="14"/>
      <c r="B180" s="235"/>
      <c r="C180" s="236"/>
      <c r="D180" s="218" t="s">
        <v>150</v>
      </c>
      <c r="E180" s="236"/>
      <c r="F180" s="238" t="s">
        <v>609</v>
      </c>
      <c r="G180" s="236"/>
      <c r="H180" s="239">
        <v>9.9380000000000006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150</v>
      </c>
      <c r="AU180" s="245" t="s">
        <v>82</v>
      </c>
      <c r="AV180" s="14" t="s">
        <v>82</v>
      </c>
      <c r="AW180" s="14" t="s">
        <v>4</v>
      </c>
      <c r="AX180" s="14" t="s">
        <v>80</v>
      </c>
      <c r="AY180" s="245" t="s">
        <v>132</v>
      </c>
    </row>
    <row r="181" s="2" customFormat="1" ht="16.5" customHeight="1">
      <c r="A181" s="39"/>
      <c r="B181" s="40"/>
      <c r="C181" s="205" t="s">
        <v>293</v>
      </c>
      <c r="D181" s="205" t="s">
        <v>134</v>
      </c>
      <c r="E181" s="206" t="s">
        <v>373</v>
      </c>
      <c r="F181" s="207" t="s">
        <v>374</v>
      </c>
      <c r="G181" s="208" t="s">
        <v>252</v>
      </c>
      <c r="H181" s="209">
        <v>1600</v>
      </c>
      <c r="I181" s="210"/>
      <c r="J181" s="211">
        <f>ROUND(I181*H181,2)</f>
        <v>0</v>
      </c>
      <c r="K181" s="207" t="s">
        <v>145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138</v>
      </c>
      <c r="AT181" s="216" t="s">
        <v>134</v>
      </c>
      <c r="AU181" s="216" t="s">
        <v>82</v>
      </c>
      <c r="AY181" s="18" t="s">
        <v>132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138</v>
      </c>
      <c r="BM181" s="216" t="s">
        <v>610</v>
      </c>
    </row>
    <row r="182" s="2" customFormat="1">
      <c r="A182" s="39"/>
      <c r="B182" s="40"/>
      <c r="C182" s="41"/>
      <c r="D182" s="218" t="s">
        <v>140</v>
      </c>
      <c r="E182" s="41"/>
      <c r="F182" s="219" t="s">
        <v>376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140</v>
      </c>
      <c r="AU182" s="18" t="s">
        <v>82</v>
      </c>
    </row>
    <row r="183" s="2" customFormat="1">
      <c r="A183" s="39"/>
      <c r="B183" s="40"/>
      <c r="C183" s="41"/>
      <c r="D183" s="223" t="s">
        <v>148</v>
      </c>
      <c r="E183" s="41"/>
      <c r="F183" s="224" t="s">
        <v>377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148</v>
      </c>
      <c r="AU183" s="18" t="s">
        <v>82</v>
      </c>
    </row>
    <row r="184" s="13" customFormat="1">
      <c r="A184" s="13"/>
      <c r="B184" s="225"/>
      <c r="C184" s="226"/>
      <c r="D184" s="218" t="s">
        <v>150</v>
      </c>
      <c r="E184" s="227" t="s">
        <v>19</v>
      </c>
      <c r="F184" s="228" t="s">
        <v>378</v>
      </c>
      <c r="G184" s="226"/>
      <c r="H184" s="227" t="s">
        <v>19</v>
      </c>
      <c r="I184" s="229"/>
      <c r="J184" s="226"/>
      <c r="K184" s="226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150</v>
      </c>
      <c r="AU184" s="234" t="s">
        <v>82</v>
      </c>
      <c r="AV184" s="13" t="s">
        <v>80</v>
      </c>
      <c r="AW184" s="13" t="s">
        <v>33</v>
      </c>
      <c r="AX184" s="13" t="s">
        <v>72</v>
      </c>
      <c r="AY184" s="234" t="s">
        <v>132</v>
      </c>
    </row>
    <row r="185" s="14" customFormat="1">
      <c r="A185" s="14"/>
      <c r="B185" s="235"/>
      <c r="C185" s="236"/>
      <c r="D185" s="218" t="s">
        <v>150</v>
      </c>
      <c r="E185" s="237" t="s">
        <v>19</v>
      </c>
      <c r="F185" s="238" t="s">
        <v>611</v>
      </c>
      <c r="G185" s="236"/>
      <c r="H185" s="239">
        <v>1600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150</v>
      </c>
      <c r="AU185" s="245" t="s">
        <v>82</v>
      </c>
      <c r="AV185" s="14" t="s">
        <v>82</v>
      </c>
      <c r="AW185" s="14" t="s">
        <v>33</v>
      </c>
      <c r="AX185" s="14" t="s">
        <v>80</v>
      </c>
      <c r="AY185" s="245" t="s">
        <v>132</v>
      </c>
    </row>
    <row r="186" s="2" customFormat="1" ht="16.5" customHeight="1">
      <c r="A186" s="39"/>
      <c r="B186" s="40"/>
      <c r="C186" s="205" t="s">
        <v>297</v>
      </c>
      <c r="D186" s="205" t="s">
        <v>134</v>
      </c>
      <c r="E186" s="206" t="s">
        <v>612</v>
      </c>
      <c r="F186" s="207" t="s">
        <v>613</v>
      </c>
      <c r="G186" s="208" t="s">
        <v>252</v>
      </c>
      <c r="H186" s="209">
        <v>1182</v>
      </c>
      <c r="I186" s="210"/>
      <c r="J186" s="211">
        <f>ROUND(I186*H186,2)</f>
        <v>0</v>
      </c>
      <c r="K186" s="207" t="s">
        <v>145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138</v>
      </c>
      <c r="AT186" s="216" t="s">
        <v>134</v>
      </c>
      <c r="AU186" s="216" t="s">
        <v>82</v>
      </c>
      <c r="AY186" s="18" t="s">
        <v>132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138</v>
      </c>
      <c r="BM186" s="216" t="s">
        <v>614</v>
      </c>
    </row>
    <row r="187" s="2" customFormat="1">
      <c r="A187" s="39"/>
      <c r="B187" s="40"/>
      <c r="C187" s="41"/>
      <c r="D187" s="218" t="s">
        <v>140</v>
      </c>
      <c r="E187" s="41"/>
      <c r="F187" s="219" t="s">
        <v>615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140</v>
      </c>
      <c r="AU187" s="18" t="s">
        <v>82</v>
      </c>
    </row>
    <row r="188" s="2" customFormat="1">
      <c r="A188" s="39"/>
      <c r="B188" s="40"/>
      <c r="C188" s="41"/>
      <c r="D188" s="223" t="s">
        <v>148</v>
      </c>
      <c r="E188" s="41"/>
      <c r="F188" s="224" t="s">
        <v>616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148</v>
      </c>
      <c r="AU188" s="18" t="s">
        <v>82</v>
      </c>
    </row>
    <row r="189" s="13" customFormat="1">
      <c r="A189" s="13"/>
      <c r="B189" s="225"/>
      <c r="C189" s="226"/>
      <c r="D189" s="218" t="s">
        <v>150</v>
      </c>
      <c r="E189" s="227" t="s">
        <v>19</v>
      </c>
      <c r="F189" s="228" t="s">
        <v>617</v>
      </c>
      <c r="G189" s="226"/>
      <c r="H189" s="227" t="s">
        <v>19</v>
      </c>
      <c r="I189" s="229"/>
      <c r="J189" s="226"/>
      <c r="K189" s="226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150</v>
      </c>
      <c r="AU189" s="234" t="s">
        <v>82</v>
      </c>
      <c r="AV189" s="13" t="s">
        <v>80</v>
      </c>
      <c r="AW189" s="13" t="s">
        <v>33</v>
      </c>
      <c r="AX189" s="13" t="s">
        <v>72</v>
      </c>
      <c r="AY189" s="234" t="s">
        <v>132</v>
      </c>
    </row>
    <row r="190" s="13" customFormat="1">
      <c r="A190" s="13"/>
      <c r="B190" s="225"/>
      <c r="C190" s="226"/>
      <c r="D190" s="218" t="s">
        <v>150</v>
      </c>
      <c r="E190" s="227" t="s">
        <v>19</v>
      </c>
      <c r="F190" s="228" t="s">
        <v>618</v>
      </c>
      <c r="G190" s="226"/>
      <c r="H190" s="227" t="s">
        <v>19</v>
      </c>
      <c r="I190" s="229"/>
      <c r="J190" s="226"/>
      <c r="K190" s="226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150</v>
      </c>
      <c r="AU190" s="234" t="s">
        <v>82</v>
      </c>
      <c r="AV190" s="13" t="s">
        <v>80</v>
      </c>
      <c r="AW190" s="13" t="s">
        <v>33</v>
      </c>
      <c r="AX190" s="13" t="s">
        <v>72</v>
      </c>
      <c r="AY190" s="234" t="s">
        <v>132</v>
      </c>
    </row>
    <row r="191" s="14" customFormat="1">
      <c r="A191" s="14"/>
      <c r="B191" s="235"/>
      <c r="C191" s="236"/>
      <c r="D191" s="218" t="s">
        <v>150</v>
      </c>
      <c r="E191" s="237" t="s">
        <v>19</v>
      </c>
      <c r="F191" s="238" t="s">
        <v>619</v>
      </c>
      <c r="G191" s="236"/>
      <c r="H191" s="239">
        <v>1182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150</v>
      </c>
      <c r="AU191" s="245" t="s">
        <v>82</v>
      </c>
      <c r="AV191" s="14" t="s">
        <v>82</v>
      </c>
      <c r="AW191" s="14" t="s">
        <v>33</v>
      </c>
      <c r="AX191" s="14" t="s">
        <v>80</v>
      </c>
      <c r="AY191" s="245" t="s">
        <v>132</v>
      </c>
    </row>
    <row r="192" s="2" customFormat="1" ht="16.5" customHeight="1">
      <c r="A192" s="39"/>
      <c r="B192" s="40"/>
      <c r="C192" s="205" t="s">
        <v>304</v>
      </c>
      <c r="D192" s="205" t="s">
        <v>134</v>
      </c>
      <c r="E192" s="206" t="s">
        <v>463</v>
      </c>
      <c r="F192" s="207" t="s">
        <v>464</v>
      </c>
      <c r="G192" s="208" t="s">
        <v>178</v>
      </c>
      <c r="H192" s="209">
        <v>0.099000000000000005</v>
      </c>
      <c r="I192" s="210"/>
      <c r="J192" s="211">
        <f>ROUND(I192*H192,2)</f>
        <v>0</v>
      </c>
      <c r="K192" s="207" t="s">
        <v>145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138</v>
      </c>
      <c r="AT192" s="216" t="s">
        <v>134</v>
      </c>
      <c r="AU192" s="216" t="s">
        <v>82</v>
      </c>
      <c r="AY192" s="18" t="s">
        <v>132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138</v>
      </c>
      <c r="BM192" s="216" t="s">
        <v>620</v>
      </c>
    </row>
    <row r="193" s="2" customFormat="1">
      <c r="A193" s="39"/>
      <c r="B193" s="40"/>
      <c r="C193" s="41"/>
      <c r="D193" s="218" t="s">
        <v>140</v>
      </c>
      <c r="E193" s="41"/>
      <c r="F193" s="219" t="s">
        <v>466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140</v>
      </c>
      <c r="AU193" s="18" t="s">
        <v>82</v>
      </c>
    </row>
    <row r="194" s="2" customFormat="1">
      <c r="A194" s="39"/>
      <c r="B194" s="40"/>
      <c r="C194" s="41"/>
      <c r="D194" s="223" t="s">
        <v>148</v>
      </c>
      <c r="E194" s="41"/>
      <c r="F194" s="224" t="s">
        <v>467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148</v>
      </c>
      <c r="AU194" s="18" t="s">
        <v>82</v>
      </c>
    </row>
    <row r="195" s="14" customFormat="1">
      <c r="A195" s="14"/>
      <c r="B195" s="235"/>
      <c r="C195" s="236"/>
      <c r="D195" s="218" t="s">
        <v>150</v>
      </c>
      <c r="E195" s="237" t="s">
        <v>19</v>
      </c>
      <c r="F195" s="238" t="s">
        <v>621</v>
      </c>
      <c r="G195" s="236"/>
      <c r="H195" s="239">
        <v>0.099000000000000005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150</v>
      </c>
      <c r="AU195" s="245" t="s">
        <v>82</v>
      </c>
      <c r="AV195" s="14" t="s">
        <v>82</v>
      </c>
      <c r="AW195" s="14" t="s">
        <v>33</v>
      </c>
      <c r="AX195" s="14" t="s">
        <v>80</v>
      </c>
      <c r="AY195" s="245" t="s">
        <v>132</v>
      </c>
    </row>
    <row r="196" s="2" customFormat="1" ht="16.5" customHeight="1">
      <c r="A196" s="39"/>
      <c r="B196" s="40"/>
      <c r="C196" s="250" t="s">
        <v>7</v>
      </c>
      <c r="D196" s="250" t="s">
        <v>266</v>
      </c>
      <c r="E196" s="251" t="s">
        <v>469</v>
      </c>
      <c r="F196" s="252" t="s">
        <v>470</v>
      </c>
      <c r="G196" s="253" t="s">
        <v>460</v>
      </c>
      <c r="H196" s="254">
        <v>99</v>
      </c>
      <c r="I196" s="255"/>
      <c r="J196" s="256">
        <f>ROUND(I196*H196,2)</f>
        <v>0</v>
      </c>
      <c r="K196" s="252" t="s">
        <v>145</v>
      </c>
      <c r="L196" s="257"/>
      <c r="M196" s="258" t="s">
        <v>19</v>
      </c>
      <c r="N196" s="259" t="s">
        <v>43</v>
      </c>
      <c r="O196" s="85"/>
      <c r="P196" s="214">
        <f>O196*H196</f>
        <v>0</v>
      </c>
      <c r="Q196" s="214">
        <v>0.001</v>
      </c>
      <c r="R196" s="214">
        <f>Q196*H196</f>
        <v>0.099000000000000005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159</v>
      </c>
      <c r="AT196" s="216" t="s">
        <v>266</v>
      </c>
      <c r="AU196" s="216" t="s">
        <v>82</v>
      </c>
      <c r="AY196" s="18" t="s">
        <v>132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138</v>
      </c>
      <c r="BM196" s="216" t="s">
        <v>622</v>
      </c>
    </row>
    <row r="197" s="2" customFormat="1">
      <c r="A197" s="39"/>
      <c r="B197" s="40"/>
      <c r="C197" s="41"/>
      <c r="D197" s="218" t="s">
        <v>140</v>
      </c>
      <c r="E197" s="41"/>
      <c r="F197" s="219" t="s">
        <v>470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82</v>
      </c>
    </row>
    <row r="198" s="2" customFormat="1" ht="16.5" customHeight="1">
      <c r="A198" s="39"/>
      <c r="B198" s="40"/>
      <c r="C198" s="205" t="s">
        <v>315</v>
      </c>
      <c r="D198" s="205" t="s">
        <v>134</v>
      </c>
      <c r="E198" s="206" t="s">
        <v>472</v>
      </c>
      <c r="F198" s="207" t="s">
        <v>473</v>
      </c>
      <c r="G198" s="208" t="s">
        <v>208</v>
      </c>
      <c r="H198" s="209">
        <v>19.875</v>
      </c>
      <c r="I198" s="210"/>
      <c r="J198" s="211">
        <f>ROUND(I198*H198,2)</f>
        <v>0</v>
      </c>
      <c r="K198" s="207" t="s">
        <v>145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138</v>
      </c>
      <c r="AT198" s="216" t="s">
        <v>134</v>
      </c>
      <c r="AU198" s="216" t="s">
        <v>82</v>
      </c>
      <c r="AY198" s="18" t="s">
        <v>132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138</v>
      </c>
      <c r="BM198" s="216" t="s">
        <v>623</v>
      </c>
    </row>
    <row r="199" s="2" customFormat="1">
      <c r="A199" s="39"/>
      <c r="B199" s="40"/>
      <c r="C199" s="41"/>
      <c r="D199" s="218" t="s">
        <v>140</v>
      </c>
      <c r="E199" s="41"/>
      <c r="F199" s="219" t="s">
        <v>475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140</v>
      </c>
      <c r="AU199" s="18" t="s">
        <v>82</v>
      </c>
    </row>
    <row r="200" s="2" customFormat="1">
      <c r="A200" s="39"/>
      <c r="B200" s="40"/>
      <c r="C200" s="41"/>
      <c r="D200" s="223" t="s">
        <v>148</v>
      </c>
      <c r="E200" s="41"/>
      <c r="F200" s="224" t="s">
        <v>476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148</v>
      </c>
      <c r="AU200" s="18" t="s">
        <v>82</v>
      </c>
    </row>
    <row r="201" s="13" customFormat="1">
      <c r="A201" s="13"/>
      <c r="B201" s="225"/>
      <c r="C201" s="226"/>
      <c r="D201" s="218" t="s">
        <v>150</v>
      </c>
      <c r="E201" s="227" t="s">
        <v>19</v>
      </c>
      <c r="F201" s="228" t="s">
        <v>477</v>
      </c>
      <c r="G201" s="226"/>
      <c r="H201" s="227" t="s">
        <v>19</v>
      </c>
      <c r="I201" s="229"/>
      <c r="J201" s="226"/>
      <c r="K201" s="226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150</v>
      </c>
      <c r="AU201" s="234" t="s">
        <v>82</v>
      </c>
      <c r="AV201" s="13" t="s">
        <v>80</v>
      </c>
      <c r="AW201" s="13" t="s">
        <v>33</v>
      </c>
      <c r="AX201" s="13" t="s">
        <v>72</v>
      </c>
      <c r="AY201" s="234" t="s">
        <v>132</v>
      </c>
    </row>
    <row r="202" s="14" customFormat="1">
      <c r="A202" s="14"/>
      <c r="B202" s="235"/>
      <c r="C202" s="236"/>
      <c r="D202" s="218" t="s">
        <v>150</v>
      </c>
      <c r="E202" s="237" t="s">
        <v>19</v>
      </c>
      <c r="F202" s="238" t="s">
        <v>624</v>
      </c>
      <c r="G202" s="236"/>
      <c r="H202" s="239">
        <v>1987.5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150</v>
      </c>
      <c r="AU202" s="245" t="s">
        <v>82</v>
      </c>
      <c r="AV202" s="14" t="s">
        <v>82</v>
      </c>
      <c r="AW202" s="14" t="s">
        <v>33</v>
      </c>
      <c r="AX202" s="14" t="s">
        <v>80</v>
      </c>
      <c r="AY202" s="245" t="s">
        <v>132</v>
      </c>
    </row>
    <row r="203" s="14" customFormat="1">
      <c r="A203" s="14"/>
      <c r="B203" s="235"/>
      <c r="C203" s="236"/>
      <c r="D203" s="218" t="s">
        <v>150</v>
      </c>
      <c r="E203" s="236"/>
      <c r="F203" s="238" t="s">
        <v>625</v>
      </c>
      <c r="G203" s="236"/>
      <c r="H203" s="239">
        <v>19.875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150</v>
      </c>
      <c r="AU203" s="245" t="s">
        <v>82</v>
      </c>
      <c r="AV203" s="14" t="s">
        <v>82</v>
      </c>
      <c r="AW203" s="14" t="s">
        <v>4</v>
      </c>
      <c r="AX203" s="14" t="s">
        <v>80</v>
      </c>
      <c r="AY203" s="245" t="s">
        <v>132</v>
      </c>
    </row>
    <row r="204" s="12" customFormat="1" ht="22.8" customHeight="1">
      <c r="A204" s="12"/>
      <c r="B204" s="189"/>
      <c r="C204" s="190"/>
      <c r="D204" s="191" t="s">
        <v>71</v>
      </c>
      <c r="E204" s="203" t="s">
        <v>82</v>
      </c>
      <c r="F204" s="203" t="s">
        <v>214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SUM(P205:P214)</f>
        <v>0</v>
      </c>
      <c r="Q204" s="197"/>
      <c r="R204" s="198">
        <f>SUM(R205:R214)</f>
        <v>73.539966779999986</v>
      </c>
      <c r="S204" s="197"/>
      <c r="T204" s="199">
        <f>SUM(T205:T214)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80</v>
      </c>
      <c r="AT204" s="201" t="s">
        <v>71</v>
      </c>
      <c r="AU204" s="201" t="s">
        <v>80</v>
      </c>
      <c r="AY204" s="200" t="s">
        <v>132</v>
      </c>
      <c r="BK204" s="202">
        <f>SUM(BK205:BK214)</f>
        <v>0</v>
      </c>
    </row>
    <row r="205" s="2" customFormat="1" ht="16.5" customHeight="1">
      <c r="A205" s="39"/>
      <c r="B205" s="40"/>
      <c r="C205" s="205" t="s">
        <v>325</v>
      </c>
      <c r="D205" s="205" t="s">
        <v>134</v>
      </c>
      <c r="E205" s="206" t="s">
        <v>626</v>
      </c>
      <c r="F205" s="207" t="s">
        <v>627</v>
      </c>
      <c r="G205" s="208" t="s">
        <v>208</v>
      </c>
      <c r="H205" s="209">
        <v>29.393999999999998</v>
      </c>
      <c r="I205" s="210"/>
      <c r="J205" s="211">
        <f>ROUND(I205*H205,2)</f>
        <v>0</v>
      </c>
      <c r="K205" s="207" t="s">
        <v>145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2.5018699999999998</v>
      </c>
      <c r="R205" s="214">
        <f>Q205*H205</f>
        <v>73.539966779999986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138</v>
      </c>
      <c r="AT205" s="216" t="s">
        <v>134</v>
      </c>
      <c r="AU205" s="216" t="s">
        <v>82</v>
      </c>
      <c r="AY205" s="18" t="s">
        <v>132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138</v>
      </c>
      <c r="BM205" s="216" t="s">
        <v>628</v>
      </c>
    </row>
    <row r="206" s="2" customFormat="1">
      <c r="A206" s="39"/>
      <c r="B206" s="40"/>
      <c r="C206" s="41"/>
      <c r="D206" s="218" t="s">
        <v>140</v>
      </c>
      <c r="E206" s="41"/>
      <c r="F206" s="219" t="s">
        <v>629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140</v>
      </c>
      <c r="AU206" s="18" t="s">
        <v>82</v>
      </c>
    </row>
    <row r="207" s="2" customFormat="1">
      <c r="A207" s="39"/>
      <c r="B207" s="40"/>
      <c r="C207" s="41"/>
      <c r="D207" s="223" t="s">
        <v>148</v>
      </c>
      <c r="E207" s="41"/>
      <c r="F207" s="224" t="s">
        <v>630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148</v>
      </c>
      <c r="AU207" s="18" t="s">
        <v>82</v>
      </c>
    </row>
    <row r="208" s="13" customFormat="1">
      <c r="A208" s="13"/>
      <c r="B208" s="225"/>
      <c r="C208" s="226"/>
      <c r="D208" s="218" t="s">
        <v>150</v>
      </c>
      <c r="E208" s="227" t="s">
        <v>19</v>
      </c>
      <c r="F208" s="228" t="s">
        <v>631</v>
      </c>
      <c r="G208" s="226"/>
      <c r="H208" s="227" t="s">
        <v>19</v>
      </c>
      <c r="I208" s="229"/>
      <c r="J208" s="226"/>
      <c r="K208" s="226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150</v>
      </c>
      <c r="AU208" s="234" t="s">
        <v>82</v>
      </c>
      <c r="AV208" s="13" t="s">
        <v>80</v>
      </c>
      <c r="AW208" s="13" t="s">
        <v>33</v>
      </c>
      <c r="AX208" s="13" t="s">
        <v>72</v>
      </c>
      <c r="AY208" s="234" t="s">
        <v>132</v>
      </c>
    </row>
    <row r="209" s="13" customFormat="1">
      <c r="A209" s="13"/>
      <c r="B209" s="225"/>
      <c r="C209" s="226"/>
      <c r="D209" s="218" t="s">
        <v>150</v>
      </c>
      <c r="E209" s="227" t="s">
        <v>19</v>
      </c>
      <c r="F209" s="228" t="s">
        <v>632</v>
      </c>
      <c r="G209" s="226"/>
      <c r="H209" s="227" t="s">
        <v>19</v>
      </c>
      <c r="I209" s="229"/>
      <c r="J209" s="226"/>
      <c r="K209" s="226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150</v>
      </c>
      <c r="AU209" s="234" t="s">
        <v>82</v>
      </c>
      <c r="AV209" s="13" t="s">
        <v>80</v>
      </c>
      <c r="AW209" s="13" t="s">
        <v>33</v>
      </c>
      <c r="AX209" s="13" t="s">
        <v>72</v>
      </c>
      <c r="AY209" s="234" t="s">
        <v>132</v>
      </c>
    </row>
    <row r="210" s="14" customFormat="1">
      <c r="A210" s="14"/>
      <c r="B210" s="235"/>
      <c r="C210" s="236"/>
      <c r="D210" s="218" t="s">
        <v>150</v>
      </c>
      <c r="E210" s="237" t="s">
        <v>19</v>
      </c>
      <c r="F210" s="238" t="s">
        <v>633</v>
      </c>
      <c r="G210" s="236"/>
      <c r="H210" s="239">
        <v>15.199999999999999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150</v>
      </c>
      <c r="AU210" s="245" t="s">
        <v>82</v>
      </c>
      <c r="AV210" s="14" t="s">
        <v>82</v>
      </c>
      <c r="AW210" s="14" t="s">
        <v>33</v>
      </c>
      <c r="AX210" s="14" t="s">
        <v>72</v>
      </c>
      <c r="AY210" s="245" t="s">
        <v>132</v>
      </c>
    </row>
    <row r="211" s="13" customFormat="1">
      <c r="A211" s="13"/>
      <c r="B211" s="225"/>
      <c r="C211" s="226"/>
      <c r="D211" s="218" t="s">
        <v>150</v>
      </c>
      <c r="E211" s="227" t="s">
        <v>19</v>
      </c>
      <c r="F211" s="228" t="s">
        <v>634</v>
      </c>
      <c r="G211" s="226"/>
      <c r="H211" s="227" t="s">
        <v>19</v>
      </c>
      <c r="I211" s="229"/>
      <c r="J211" s="226"/>
      <c r="K211" s="226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150</v>
      </c>
      <c r="AU211" s="234" t="s">
        <v>82</v>
      </c>
      <c r="AV211" s="13" t="s">
        <v>80</v>
      </c>
      <c r="AW211" s="13" t="s">
        <v>33</v>
      </c>
      <c r="AX211" s="13" t="s">
        <v>72</v>
      </c>
      <c r="AY211" s="234" t="s">
        <v>132</v>
      </c>
    </row>
    <row r="212" s="14" customFormat="1">
      <c r="A212" s="14"/>
      <c r="B212" s="235"/>
      <c r="C212" s="236"/>
      <c r="D212" s="218" t="s">
        <v>150</v>
      </c>
      <c r="E212" s="237" t="s">
        <v>19</v>
      </c>
      <c r="F212" s="238" t="s">
        <v>635</v>
      </c>
      <c r="G212" s="236"/>
      <c r="H212" s="239">
        <v>13.199999999999999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150</v>
      </c>
      <c r="AU212" s="245" t="s">
        <v>82</v>
      </c>
      <c r="AV212" s="14" t="s">
        <v>82</v>
      </c>
      <c r="AW212" s="14" t="s">
        <v>33</v>
      </c>
      <c r="AX212" s="14" t="s">
        <v>72</v>
      </c>
      <c r="AY212" s="245" t="s">
        <v>132</v>
      </c>
    </row>
    <row r="213" s="15" customFormat="1">
      <c r="A213" s="15"/>
      <c r="B213" s="263"/>
      <c r="C213" s="264"/>
      <c r="D213" s="218" t="s">
        <v>150</v>
      </c>
      <c r="E213" s="265" t="s">
        <v>19</v>
      </c>
      <c r="F213" s="266" t="s">
        <v>344</v>
      </c>
      <c r="G213" s="264"/>
      <c r="H213" s="267">
        <v>28.399999999999999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3" t="s">
        <v>150</v>
      </c>
      <c r="AU213" s="273" t="s">
        <v>82</v>
      </c>
      <c r="AV213" s="15" t="s">
        <v>138</v>
      </c>
      <c r="AW213" s="15" t="s">
        <v>33</v>
      </c>
      <c r="AX213" s="15" t="s">
        <v>80</v>
      </c>
      <c r="AY213" s="273" t="s">
        <v>132</v>
      </c>
    </row>
    <row r="214" s="14" customFormat="1">
      <c r="A214" s="14"/>
      <c r="B214" s="235"/>
      <c r="C214" s="236"/>
      <c r="D214" s="218" t="s">
        <v>150</v>
      </c>
      <c r="E214" s="236"/>
      <c r="F214" s="238" t="s">
        <v>636</v>
      </c>
      <c r="G214" s="236"/>
      <c r="H214" s="239">
        <v>29.393999999999998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150</v>
      </c>
      <c r="AU214" s="245" t="s">
        <v>82</v>
      </c>
      <c r="AV214" s="14" t="s">
        <v>82</v>
      </c>
      <c r="AW214" s="14" t="s">
        <v>4</v>
      </c>
      <c r="AX214" s="14" t="s">
        <v>80</v>
      </c>
      <c r="AY214" s="245" t="s">
        <v>132</v>
      </c>
    </row>
    <row r="215" s="12" customFormat="1" ht="22.8" customHeight="1">
      <c r="A215" s="12"/>
      <c r="B215" s="189"/>
      <c r="C215" s="190"/>
      <c r="D215" s="191" t="s">
        <v>71</v>
      </c>
      <c r="E215" s="203" t="s">
        <v>141</v>
      </c>
      <c r="F215" s="203" t="s">
        <v>142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SUM(P216:P237)</f>
        <v>0</v>
      </c>
      <c r="Q215" s="197"/>
      <c r="R215" s="198">
        <f>SUM(R216:R237)</f>
        <v>335.63926620000007</v>
      </c>
      <c r="S215" s="197"/>
      <c r="T215" s="199">
        <f>SUM(T216:T237)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80</v>
      </c>
      <c r="AT215" s="201" t="s">
        <v>71</v>
      </c>
      <c r="AU215" s="201" t="s">
        <v>80</v>
      </c>
      <c r="AY215" s="200" t="s">
        <v>132</v>
      </c>
      <c r="BK215" s="202">
        <f>SUM(BK216:BK237)</f>
        <v>0</v>
      </c>
    </row>
    <row r="216" s="2" customFormat="1" ht="16.5" customHeight="1">
      <c r="A216" s="39"/>
      <c r="B216" s="40"/>
      <c r="C216" s="205" t="s">
        <v>637</v>
      </c>
      <c r="D216" s="205" t="s">
        <v>134</v>
      </c>
      <c r="E216" s="206" t="s">
        <v>638</v>
      </c>
      <c r="F216" s="207" t="s">
        <v>234</v>
      </c>
      <c r="G216" s="208" t="s">
        <v>208</v>
      </c>
      <c r="H216" s="209">
        <v>8.5199999999999996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3.11388</v>
      </c>
      <c r="R216" s="214">
        <f>Q216*H216</f>
        <v>26.530257599999999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138</v>
      </c>
      <c r="AT216" s="216" t="s">
        <v>134</v>
      </c>
      <c r="AU216" s="216" t="s">
        <v>82</v>
      </c>
      <c r="AY216" s="18" t="s">
        <v>132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138</v>
      </c>
      <c r="BM216" s="216" t="s">
        <v>639</v>
      </c>
    </row>
    <row r="217" s="2" customFormat="1">
      <c r="A217" s="39"/>
      <c r="B217" s="40"/>
      <c r="C217" s="41"/>
      <c r="D217" s="218" t="s">
        <v>140</v>
      </c>
      <c r="E217" s="41"/>
      <c r="F217" s="219" t="s">
        <v>640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140</v>
      </c>
      <c r="AU217" s="18" t="s">
        <v>82</v>
      </c>
    </row>
    <row r="218" s="13" customFormat="1">
      <c r="A218" s="13"/>
      <c r="B218" s="225"/>
      <c r="C218" s="226"/>
      <c r="D218" s="218" t="s">
        <v>150</v>
      </c>
      <c r="E218" s="227" t="s">
        <v>19</v>
      </c>
      <c r="F218" s="228" t="s">
        <v>641</v>
      </c>
      <c r="G218" s="226"/>
      <c r="H218" s="227" t="s">
        <v>19</v>
      </c>
      <c r="I218" s="229"/>
      <c r="J218" s="226"/>
      <c r="K218" s="226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150</v>
      </c>
      <c r="AU218" s="234" t="s">
        <v>82</v>
      </c>
      <c r="AV218" s="13" t="s">
        <v>80</v>
      </c>
      <c r="AW218" s="13" t="s">
        <v>33</v>
      </c>
      <c r="AX218" s="13" t="s">
        <v>72</v>
      </c>
      <c r="AY218" s="234" t="s">
        <v>132</v>
      </c>
    </row>
    <row r="219" s="13" customFormat="1">
      <c r="A219" s="13"/>
      <c r="B219" s="225"/>
      <c r="C219" s="226"/>
      <c r="D219" s="218" t="s">
        <v>150</v>
      </c>
      <c r="E219" s="227" t="s">
        <v>19</v>
      </c>
      <c r="F219" s="228" t="s">
        <v>642</v>
      </c>
      <c r="G219" s="226"/>
      <c r="H219" s="227" t="s">
        <v>19</v>
      </c>
      <c r="I219" s="229"/>
      <c r="J219" s="226"/>
      <c r="K219" s="226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150</v>
      </c>
      <c r="AU219" s="234" t="s">
        <v>82</v>
      </c>
      <c r="AV219" s="13" t="s">
        <v>80</v>
      </c>
      <c r="AW219" s="13" t="s">
        <v>33</v>
      </c>
      <c r="AX219" s="13" t="s">
        <v>72</v>
      </c>
      <c r="AY219" s="234" t="s">
        <v>132</v>
      </c>
    </row>
    <row r="220" s="14" customFormat="1">
      <c r="A220" s="14"/>
      <c r="B220" s="235"/>
      <c r="C220" s="236"/>
      <c r="D220" s="218" t="s">
        <v>150</v>
      </c>
      <c r="E220" s="237" t="s">
        <v>19</v>
      </c>
      <c r="F220" s="238" t="s">
        <v>643</v>
      </c>
      <c r="G220" s="236"/>
      <c r="H220" s="239">
        <v>8.5199999999999996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150</v>
      </c>
      <c r="AU220" s="245" t="s">
        <v>82</v>
      </c>
      <c r="AV220" s="14" t="s">
        <v>82</v>
      </c>
      <c r="AW220" s="14" t="s">
        <v>33</v>
      </c>
      <c r="AX220" s="14" t="s">
        <v>80</v>
      </c>
      <c r="AY220" s="245" t="s">
        <v>132</v>
      </c>
    </row>
    <row r="221" s="2" customFormat="1" ht="16.5" customHeight="1">
      <c r="A221" s="39"/>
      <c r="B221" s="40"/>
      <c r="C221" s="205" t="s">
        <v>644</v>
      </c>
      <c r="D221" s="205" t="s">
        <v>134</v>
      </c>
      <c r="E221" s="206" t="s">
        <v>233</v>
      </c>
      <c r="F221" s="207" t="s">
        <v>234</v>
      </c>
      <c r="G221" s="208" t="s">
        <v>208</v>
      </c>
      <c r="H221" s="209">
        <v>25.199999999999999</v>
      </c>
      <c r="I221" s="210"/>
      <c r="J221" s="211">
        <f>ROUND(I221*H221,2)</f>
        <v>0</v>
      </c>
      <c r="K221" s="207" t="s">
        <v>145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3.11388</v>
      </c>
      <c r="R221" s="214">
        <f>Q221*H221</f>
        <v>78.469775999999996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138</v>
      </c>
      <c r="AT221" s="216" t="s">
        <v>134</v>
      </c>
      <c r="AU221" s="216" t="s">
        <v>82</v>
      </c>
      <c r="AY221" s="18" t="s">
        <v>132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138</v>
      </c>
      <c r="BM221" s="216" t="s">
        <v>645</v>
      </c>
    </row>
    <row r="222" s="2" customFormat="1">
      <c r="A222" s="39"/>
      <c r="B222" s="40"/>
      <c r="C222" s="41"/>
      <c r="D222" s="218" t="s">
        <v>140</v>
      </c>
      <c r="E222" s="41"/>
      <c r="F222" s="219" t="s">
        <v>236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140</v>
      </c>
      <c r="AU222" s="18" t="s">
        <v>82</v>
      </c>
    </row>
    <row r="223" s="2" customFormat="1">
      <c r="A223" s="39"/>
      <c r="B223" s="40"/>
      <c r="C223" s="41"/>
      <c r="D223" s="223" t="s">
        <v>148</v>
      </c>
      <c r="E223" s="41"/>
      <c r="F223" s="224" t="s">
        <v>237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148</v>
      </c>
      <c r="AU223" s="18" t="s">
        <v>82</v>
      </c>
    </row>
    <row r="224" s="13" customFormat="1">
      <c r="A224" s="13"/>
      <c r="B224" s="225"/>
      <c r="C224" s="226"/>
      <c r="D224" s="218" t="s">
        <v>150</v>
      </c>
      <c r="E224" s="227" t="s">
        <v>19</v>
      </c>
      <c r="F224" s="228" t="s">
        <v>646</v>
      </c>
      <c r="G224" s="226"/>
      <c r="H224" s="227" t="s">
        <v>19</v>
      </c>
      <c r="I224" s="229"/>
      <c r="J224" s="226"/>
      <c r="K224" s="226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150</v>
      </c>
      <c r="AU224" s="234" t="s">
        <v>82</v>
      </c>
      <c r="AV224" s="13" t="s">
        <v>80</v>
      </c>
      <c r="AW224" s="13" t="s">
        <v>33</v>
      </c>
      <c r="AX224" s="13" t="s">
        <v>72</v>
      </c>
      <c r="AY224" s="234" t="s">
        <v>132</v>
      </c>
    </row>
    <row r="225" s="14" customFormat="1">
      <c r="A225" s="14"/>
      <c r="B225" s="235"/>
      <c r="C225" s="236"/>
      <c r="D225" s="218" t="s">
        <v>150</v>
      </c>
      <c r="E225" s="237" t="s">
        <v>19</v>
      </c>
      <c r="F225" s="238" t="s">
        <v>647</v>
      </c>
      <c r="G225" s="236"/>
      <c r="H225" s="239">
        <v>25.199999999999999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150</v>
      </c>
      <c r="AU225" s="245" t="s">
        <v>82</v>
      </c>
      <c r="AV225" s="14" t="s">
        <v>82</v>
      </c>
      <c r="AW225" s="14" t="s">
        <v>33</v>
      </c>
      <c r="AX225" s="14" t="s">
        <v>80</v>
      </c>
      <c r="AY225" s="245" t="s">
        <v>132</v>
      </c>
    </row>
    <row r="226" s="2" customFormat="1" ht="24.15" customHeight="1">
      <c r="A226" s="39"/>
      <c r="B226" s="40"/>
      <c r="C226" s="205" t="s">
        <v>648</v>
      </c>
      <c r="D226" s="205" t="s">
        <v>134</v>
      </c>
      <c r="E226" s="206" t="s">
        <v>649</v>
      </c>
      <c r="F226" s="207" t="s">
        <v>650</v>
      </c>
      <c r="G226" s="208" t="s">
        <v>208</v>
      </c>
      <c r="H226" s="209">
        <v>35.145000000000003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3.11388</v>
      </c>
      <c r="R226" s="214">
        <f>Q226*H226</f>
        <v>109.43731260000001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138</v>
      </c>
      <c r="AT226" s="216" t="s">
        <v>134</v>
      </c>
      <c r="AU226" s="216" t="s">
        <v>82</v>
      </c>
      <c r="AY226" s="18" t="s">
        <v>132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138</v>
      </c>
      <c r="BM226" s="216" t="s">
        <v>651</v>
      </c>
    </row>
    <row r="227" s="2" customFormat="1">
      <c r="A227" s="39"/>
      <c r="B227" s="40"/>
      <c r="C227" s="41"/>
      <c r="D227" s="218" t="s">
        <v>140</v>
      </c>
      <c r="E227" s="41"/>
      <c r="F227" s="219" t="s">
        <v>652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140</v>
      </c>
      <c r="AU227" s="18" t="s">
        <v>82</v>
      </c>
    </row>
    <row r="228" s="13" customFormat="1">
      <c r="A228" s="13"/>
      <c r="B228" s="225"/>
      <c r="C228" s="226"/>
      <c r="D228" s="218" t="s">
        <v>150</v>
      </c>
      <c r="E228" s="227" t="s">
        <v>19</v>
      </c>
      <c r="F228" s="228" t="s">
        <v>653</v>
      </c>
      <c r="G228" s="226"/>
      <c r="H228" s="227" t="s">
        <v>19</v>
      </c>
      <c r="I228" s="229"/>
      <c r="J228" s="226"/>
      <c r="K228" s="226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150</v>
      </c>
      <c r="AU228" s="234" t="s">
        <v>82</v>
      </c>
      <c r="AV228" s="13" t="s">
        <v>80</v>
      </c>
      <c r="AW228" s="13" t="s">
        <v>33</v>
      </c>
      <c r="AX228" s="13" t="s">
        <v>72</v>
      </c>
      <c r="AY228" s="234" t="s">
        <v>132</v>
      </c>
    </row>
    <row r="229" s="14" customFormat="1">
      <c r="A229" s="14"/>
      <c r="B229" s="235"/>
      <c r="C229" s="236"/>
      <c r="D229" s="218" t="s">
        <v>150</v>
      </c>
      <c r="E229" s="237" t="s">
        <v>19</v>
      </c>
      <c r="F229" s="238" t="s">
        <v>654</v>
      </c>
      <c r="G229" s="236"/>
      <c r="H229" s="239">
        <v>35.145000000000003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150</v>
      </c>
      <c r="AU229" s="245" t="s">
        <v>82</v>
      </c>
      <c r="AV229" s="14" t="s">
        <v>82</v>
      </c>
      <c r="AW229" s="14" t="s">
        <v>33</v>
      </c>
      <c r="AX229" s="14" t="s">
        <v>80</v>
      </c>
      <c r="AY229" s="245" t="s">
        <v>132</v>
      </c>
    </row>
    <row r="230" s="13" customFormat="1">
      <c r="A230" s="13"/>
      <c r="B230" s="225"/>
      <c r="C230" s="226"/>
      <c r="D230" s="218" t="s">
        <v>150</v>
      </c>
      <c r="E230" s="227" t="s">
        <v>19</v>
      </c>
      <c r="F230" s="228" t="s">
        <v>655</v>
      </c>
      <c r="G230" s="226"/>
      <c r="H230" s="227" t="s">
        <v>19</v>
      </c>
      <c r="I230" s="229"/>
      <c r="J230" s="226"/>
      <c r="K230" s="226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150</v>
      </c>
      <c r="AU230" s="234" t="s">
        <v>82</v>
      </c>
      <c r="AV230" s="13" t="s">
        <v>80</v>
      </c>
      <c r="AW230" s="13" t="s">
        <v>33</v>
      </c>
      <c r="AX230" s="13" t="s">
        <v>72</v>
      </c>
      <c r="AY230" s="234" t="s">
        <v>132</v>
      </c>
    </row>
    <row r="231" s="13" customFormat="1">
      <c r="A231" s="13"/>
      <c r="B231" s="225"/>
      <c r="C231" s="226"/>
      <c r="D231" s="218" t="s">
        <v>150</v>
      </c>
      <c r="E231" s="227" t="s">
        <v>19</v>
      </c>
      <c r="F231" s="228" t="s">
        <v>656</v>
      </c>
      <c r="G231" s="226"/>
      <c r="H231" s="227" t="s">
        <v>19</v>
      </c>
      <c r="I231" s="229"/>
      <c r="J231" s="226"/>
      <c r="K231" s="226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150</v>
      </c>
      <c r="AU231" s="234" t="s">
        <v>82</v>
      </c>
      <c r="AV231" s="13" t="s">
        <v>80</v>
      </c>
      <c r="AW231" s="13" t="s">
        <v>33</v>
      </c>
      <c r="AX231" s="13" t="s">
        <v>72</v>
      </c>
      <c r="AY231" s="234" t="s">
        <v>132</v>
      </c>
    </row>
    <row r="232" s="2" customFormat="1" ht="21.75" customHeight="1">
      <c r="A232" s="39"/>
      <c r="B232" s="40"/>
      <c r="C232" s="205" t="s">
        <v>657</v>
      </c>
      <c r="D232" s="205" t="s">
        <v>134</v>
      </c>
      <c r="E232" s="206" t="s">
        <v>658</v>
      </c>
      <c r="F232" s="207" t="s">
        <v>659</v>
      </c>
      <c r="G232" s="208" t="s">
        <v>208</v>
      </c>
      <c r="H232" s="209">
        <v>60.479999999999997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2.004</v>
      </c>
      <c r="R232" s="214">
        <f>Q232*H232</f>
        <v>121.20191999999999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138</v>
      </c>
      <c r="AT232" s="216" t="s">
        <v>134</v>
      </c>
      <c r="AU232" s="216" t="s">
        <v>82</v>
      </c>
      <c r="AY232" s="18" t="s">
        <v>132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138</v>
      </c>
      <c r="BM232" s="216" t="s">
        <v>660</v>
      </c>
    </row>
    <row r="233" s="2" customFormat="1">
      <c r="A233" s="39"/>
      <c r="B233" s="40"/>
      <c r="C233" s="41"/>
      <c r="D233" s="218" t="s">
        <v>140</v>
      </c>
      <c r="E233" s="41"/>
      <c r="F233" s="219" t="s">
        <v>661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140</v>
      </c>
      <c r="AU233" s="18" t="s">
        <v>82</v>
      </c>
    </row>
    <row r="234" s="13" customFormat="1">
      <c r="A234" s="13"/>
      <c r="B234" s="225"/>
      <c r="C234" s="226"/>
      <c r="D234" s="218" t="s">
        <v>150</v>
      </c>
      <c r="E234" s="227" t="s">
        <v>19</v>
      </c>
      <c r="F234" s="228" t="s">
        <v>662</v>
      </c>
      <c r="G234" s="226"/>
      <c r="H234" s="227" t="s">
        <v>19</v>
      </c>
      <c r="I234" s="229"/>
      <c r="J234" s="226"/>
      <c r="K234" s="226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150</v>
      </c>
      <c r="AU234" s="234" t="s">
        <v>82</v>
      </c>
      <c r="AV234" s="13" t="s">
        <v>80</v>
      </c>
      <c r="AW234" s="13" t="s">
        <v>33</v>
      </c>
      <c r="AX234" s="13" t="s">
        <v>72</v>
      </c>
      <c r="AY234" s="234" t="s">
        <v>132</v>
      </c>
    </row>
    <row r="235" s="14" customFormat="1">
      <c r="A235" s="14"/>
      <c r="B235" s="235"/>
      <c r="C235" s="236"/>
      <c r="D235" s="218" t="s">
        <v>150</v>
      </c>
      <c r="E235" s="237" t="s">
        <v>19</v>
      </c>
      <c r="F235" s="238" t="s">
        <v>663</v>
      </c>
      <c r="G235" s="236"/>
      <c r="H235" s="239">
        <v>60.479999999999997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150</v>
      </c>
      <c r="AU235" s="245" t="s">
        <v>82</v>
      </c>
      <c r="AV235" s="14" t="s">
        <v>82</v>
      </c>
      <c r="AW235" s="14" t="s">
        <v>33</v>
      </c>
      <c r="AX235" s="14" t="s">
        <v>80</v>
      </c>
      <c r="AY235" s="245" t="s">
        <v>132</v>
      </c>
    </row>
    <row r="236" s="13" customFormat="1">
      <c r="A236" s="13"/>
      <c r="B236" s="225"/>
      <c r="C236" s="226"/>
      <c r="D236" s="218" t="s">
        <v>150</v>
      </c>
      <c r="E236" s="227" t="s">
        <v>19</v>
      </c>
      <c r="F236" s="228" t="s">
        <v>664</v>
      </c>
      <c r="G236" s="226"/>
      <c r="H236" s="227" t="s">
        <v>19</v>
      </c>
      <c r="I236" s="229"/>
      <c r="J236" s="226"/>
      <c r="K236" s="226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150</v>
      </c>
      <c r="AU236" s="234" t="s">
        <v>82</v>
      </c>
      <c r="AV236" s="13" t="s">
        <v>80</v>
      </c>
      <c r="AW236" s="13" t="s">
        <v>33</v>
      </c>
      <c r="AX236" s="13" t="s">
        <v>72</v>
      </c>
      <c r="AY236" s="234" t="s">
        <v>132</v>
      </c>
    </row>
    <row r="237" s="13" customFormat="1">
      <c r="A237" s="13"/>
      <c r="B237" s="225"/>
      <c r="C237" s="226"/>
      <c r="D237" s="218" t="s">
        <v>150</v>
      </c>
      <c r="E237" s="227" t="s">
        <v>19</v>
      </c>
      <c r="F237" s="228" t="s">
        <v>665</v>
      </c>
      <c r="G237" s="226"/>
      <c r="H237" s="227" t="s">
        <v>19</v>
      </c>
      <c r="I237" s="229"/>
      <c r="J237" s="226"/>
      <c r="K237" s="226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150</v>
      </c>
      <c r="AU237" s="234" t="s">
        <v>82</v>
      </c>
      <c r="AV237" s="13" t="s">
        <v>80</v>
      </c>
      <c r="AW237" s="13" t="s">
        <v>33</v>
      </c>
      <c r="AX237" s="13" t="s">
        <v>72</v>
      </c>
      <c r="AY237" s="234" t="s">
        <v>132</v>
      </c>
    </row>
    <row r="238" s="12" customFormat="1" ht="22.8" customHeight="1">
      <c r="A238" s="12"/>
      <c r="B238" s="189"/>
      <c r="C238" s="190"/>
      <c r="D238" s="191" t="s">
        <v>71</v>
      </c>
      <c r="E238" s="203" t="s">
        <v>138</v>
      </c>
      <c r="F238" s="203" t="s">
        <v>248</v>
      </c>
      <c r="G238" s="190"/>
      <c r="H238" s="190"/>
      <c r="I238" s="193"/>
      <c r="J238" s="204">
        <f>BK238</f>
        <v>0</v>
      </c>
      <c r="K238" s="190"/>
      <c r="L238" s="195"/>
      <c r="M238" s="196"/>
      <c r="N238" s="197"/>
      <c r="O238" s="197"/>
      <c r="P238" s="198">
        <f>SUM(P239:P247)</f>
        <v>0</v>
      </c>
      <c r="Q238" s="197"/>
      <c r="R238" s="198">
        <f>SUM(R239:R247)</f>
        <v>79.442499999999995</v>
      </c>
      <c r="S238" s="197"/>
      <c r="T238" s="199">
        <f>SUM(T239:T247)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0" t="s">
        <v>80</v>
      </c>
      <c r="AT238" s="201" t="s">
        <v>71</v>
      </c>
      <c r="AU238" s="201" t="s">
        <v>80</v>
      </c>
      <c r="AY238" s="200" t="s">
        <v>132</v>
      </c>
      <c r="BK238" s="202">
        <f>SUM(BK239:BK247)</f>
        <v>0</v>
      </c>
    </row>
    <row r="239" s="2" customFormat="1" ht="16.5" customHeight="1">
      <c r="A239" s="39"/>
      <c r="B239" s="40"/>
      <c r="C239" s="205" t="s">
        <v>666</v>
      </c>
      <c r="D239" s="205" t="s">
        <v>134</v>
      </c>
      <c r="E239" s="206" t="s">
        <v>667</v>
      </c>
      <c r="F239" s="207" t="s">
        <v>668</v>
      </c>
      <c r="G239" s="208" t="s">
        <v>208</v>
      </c>
      <c r="H239" s="209">
        <v>35.280000000000001</v>
      </c>
      <c r="I239" s="210"/>
      <c r="J239" s="211">
        <f>ROUND(I239*H239,2)</f>
        <v>0</v>
      </c>
      <c r="K239" s="207" t="s">
        <v>145</v>
      </c>
      <c r="L239" s="45"/>
      <c r="M239" s="212" t="s">
        <v>19</v>
      </c>
      <c r="N239" s="213" t="s">
        <v>43</v>
      </c>
      <c r="O239" s="85"/>
      <c r="P239" s="214">
        <f>O239*H239</f>
        <v>0</v>
      </c>
      <c r="Q239" s="214">
        <v>2</v>
      </c>
      <c r="R239" s="214">
        <f>Q239*H239</f>
        <v>70.560000000000002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138</v>
      </c>
      <c r="AT239" s="216" t="s">
        <v>134</v>
      </c>
      <c r="AU239" s="216" t="s">
        <v>82</v>
      </c>
      <c r="AY239" s="18" t="s">
        <v>132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80</v>
      </c>
      <c r="BK239" s="217">
        <f>ROUND(I239*H239,2)</f>
        <v>0</v>
      </c>
      <c r="BL239" s="18" t="s">
        <v>138</v>
      </c>
      <c r="BM239" s="216" t="s">
        <v>669</v>
      </c>
    </row>
    <row r="240" s="2" customFormat="1">
      <c r="A240" s="39"/>
      <c r="B240" s="40"/>
      <c r="C240" s="41"/>
      <c r="D240" s="218" t="s">
        <v>140</v>
      </c>
      <c r="E240" s="41"/>
      <c r="F240" s="219" t="s">
        <v>670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140</v>
      </c>
      <c r="AU240" s="18" t="s">
        <v>82</v>
      </c>
    </row>
    <row r="241" s="2" customFormat="1">
      <c r="A241" s="39"/>
      <c r="B241" s="40"/>
      <c r="C241" s="41"/>
      <c r="D241" s="223" t="s">
        <v>148</v>
      </c>
      <c r="E241" s="41"/>
      <c r="F241" s="224" t="s">
        <v>671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148</v>
      </c>
      <c r="AU241" s="18" t="s">
        <v>82</v>
      </c>
    </row>
    <row r="242" s="14" customFormat="1">
      <c r="A242" s="14"/>
      <c r="B242" s="235"/>
      <c r="C242" s="236"/>
      <c r="D242" s="218" t="s">
        <v>150</v>
      </c>
      <c r="E242" s="237" t="s">
        <v>19</v>
      </c>
      <c r="F242" s="238" t="s">
        <v>672</v>
      </c>
      <c r="G242" s="236"/>
      <c r="H242" s="239">
        <v>35.280000000000001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150</v>
      </c>
      <c r="AU242" s="245" t="s">
        <v>82</v>
      </c>
      <c r="AV242" s="14" t="s">
        <v>82</v>
      </c>
      <c r="AW242" s="14" t="s">
        <v>33</v>
      </c>
      <c r="AX242" s="14" t="s">
        <v>80</v>
      </c>
      <c r="AY242" s="245" t="s">
        <v>132</v>
      </c>
    </row>
    <row r="243" s="2" customFormat="1" ht="16.5" customHeight="1">
      <c r="A243" s="39"/>
      <c r="B243" s="40"/>
      <c r="C243" s="205" t="s">
        <v>673</v>
      </c>
      <c r="D243" s="205" t="s">
        <v>134</v>
      </c>
      <c r="E243" s="206" t="s">
        <v>674</v>
      </c>
      <c r="F243" s="207" t="s">
        <v>675</v>
      </c>
      <c r="G243" s="208" t="s">
        <v>208</v>
      </c>
      <c r="H243" s="209">
        <v>4.75</v>
      </c>
      <c r="I243" s="210"/>
      <c r="J243" s="211">
        <f>ROUND(I243*H243,2)</f>
        <v>0</v>
      </c>
      <c r="K243" s="207" t="s">
        <v>145</v>
      </c>
      <c r="L243" s="45"/>
      <c r="M243" s="212" t="s">
        <v>19</v>
      </c>
      <c r="N243" s="213" t="s">
        <v>43</v>
      </c>
      <c r="O243" s="85"/>
      <c r="P243" s="214">
        <f>O243*H243</f>
        <v>0</v>
      </c>
      <c r="Q243" s="214">
        <v>1.8700000000000001</v>
      </c>
      <c r="R243" s="214">
        <f>Q243*H243</f>
        <v>8.8825000000000003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138</v>
      </c>
      <c r="AT243" s="216" t="s">
        <v>134</v>
      </c>
      <c r="AU243" s="216" t="s">
        <v>82</v>
      </c>
      <c r="AY243" s="18" t="s">
        <v>132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80</v>
      </c>
      <c r="BK243" s="217">
        <f>ROUND(I243*H243,2)</f>
        <v>0</v>
      </c>
      <c r="BL243" s="18" t="s">
        <v>138</v>
      </c>
      <c r="BM243" s="216" t="s">
        <v>676</v>
      </c>
    </row>
    <row r="244" s="2" customFormat="1">
      <c r="A244" s="39"/>
      <c r="B244" s="40"/>
      <c r="C244" s="41"/>
      <c r="D244" s="218" t="s">
        <v>140</v>
      </c>
      <c r="E244" s="41"/>
      <c r="F244" s="219" t="s">
        <v>677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140</v>
      </c>
      <c r="AU244" s="18" t="s">
        <v>82</v>
      </c>
    </row>
    <row r="245" s="2" customFormat="1">
      <c r="A245" s="39"/>
      <c r="B245" s="40"/>
      <c r="C245" s="41"/>
      <c r="D245" s="223" t="s">
        <v>148</v>
      </c>
      <c r="E245" s="41"/>
      <c r="F245" s="224" t="s">
        <v>678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82</v>
      </c>
    </row>
    <row r="246" s="13" customFormat="1">
      <c r="A246" s="13"/>
      <c r="B246" s="225"/>
      <c r="C246" s="226"/>
      <c r="D246" s="218" t="s">
        <v>150</v>
      </c>
      <c r="E246" s="227" t="s">
        <v>19</v>
      </c>
      <c r="F246" s="228" t="s">
        <v>679</v>
      </c>
      <c r="G246" s="226"/>
      <c r="H246" s="227" t="s">
        <v>19</v>
      </c>
      <c r="I246" s="229"/>
      <c r="J246" s="226"/>
      <c r="K246" s="226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150</v>
      </c>
      <c r="AU246" s="234" t="s">
        <v>82</v>
      </c>
      <c r="AV246" s="13" t="s">
        <v>80</v>
      </c>
      <c r="AW246" s="13" t="s">
        <v>33</v>
      </c>
      <c r="AX246" s="13" t="s">
        <v>72</v>
      </c>
      <c r="AY246" s="234" t="s">
        <v>132</v>
      </c>
    </row>
    <row r="247" s="14" customFormat="1">
      <c r="A247" s="14"/>
      <c r="B247" s="235"/>
      <c r="C247" s="236"/>
      <c r="D247" s="218" t="s">
        <v>150</v>
      </c>
      <c r="E247" s="237" t="s">
        <v>19</v>
      </c>
      <c r="F247" s="238" t="s">
        <v>680</v>
      </c>
      <c r="G247" s="236"/>
      <c r="H247" s="239">
        <v>4.75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150</v>
      </c>
      <c r="AU247" s="245" t="s">
        <v>82</v>
      </c>
      <c r="AV247" s="14" t="s">
        <v>82</v>
      </c>
      <c r="AW247" s="14" t="s">
        <v>33</v>
      </c>
      <c r="AX247" s="14" t="s">
        <v>80</v>
      </c>
      <c r="AY247" s="245" t="s">
        <v>132</v>
      </c>
    </row>
    <row r="248" s="12" customFormat="1" ht="22.8" customHeight="1">
      <c r="A248" s="12"/>
      <c r="B248" s="189"/>
      <c r="C248" s="190"/>
      <c r="D248" s="191" t="s">
        <v>71</v>
      </c>
      <c r="E248" s="203" t="s">
        <v>167</v>
      </c>
      <c r="F248" s="203" t="s">
        <v>681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SUM(P249:P253)</f>
        <v>0</v>
      </c>
      <c r="Q248" s="197"/>
      <c r="R248" s="198">
        <f>SUM(R249:R253)</f>
        <v>78.100000000000009</v>
      </c>
      <c r="S248" s="197"/>
      <c r="T248" s="199">
        <f>SUM(T249:T253)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80</v>
      </c>
      <c r="AT248" s="201" t="s">
        <v>71</v>
      </c>
      <c r="AU248" s="201" t="s">
        <v>80</v>
      </c>
      <c r="AY248" s="200" t="s">
        <v>132</v>
      </c>
      <c r="BK248" s="202">
        <f>SUM(BK249:BK253)</f>
        <v>0</v>
      </c>
    </row>
    <row r="249" s="2" customFormat="1" ht="16.5" customHeight="1">
      <c r="A249" s="39"/>
      <c r="B249" s="40"/>
      <c r="C249" s="205" t="s">
        <v>682</v>
      </c>
      <c r="D249" s="205" t="s">
        <v>134</v>
      </c>
      <c r="E249" s="206" t="s">
        <v>683</v>
      </c>
      <c r="F249" s="207" t="s">
        <v>684</v>
      </c>
      <c r="G249" s="208" t="s">
        <v>252</v>
      </c>
      <c r="H249" s="209">
        <v>500</v>
      </c>
      <c r="I249" s="210"/>
      <c r="J249" s="211">
        <f>ROUND(I249*H249,2)</f>
        <v>0</v>
      </c>
      <c r="K249" s="207" t="s">
        <v>145</v>
      </c>
      <c r="L249" s="45"/>
      <c r="M249" s="212" t="s">
        <v>19</v>
      </c>
      <c r="N249" s="213" t="s">
        <v>43</v>
      </c>
      <c r="O249" s="85"/>
      <c r="P249" s="214">
        <f>O249*H249</f>
        <v>0</v>
      </c>
      <c r="Q249" s="214">
        <v>0.15620000000000001</v>
      </c>
      <c r="R249" s="214">
        <f>Q249*H249</f>
        <v>78.100000000000009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138</v>
      </c>
      <c r="AT249" s="216" t="s">
        <v>134</v>
      </c>
      <c r="AU249" s="216" t="s">
        <v>82</v>
      </c>
      <c r="AY249" s="18" t="s">
        <v>132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80</v>
      </c>
      <c r="BK249" s="217">
        <f>ROUND(I249*H249,2)</f>
        <v>0</v>
      </c>
      <c r="BL249" s="18" t="s">
        <v>138</v>
      </c>
      <c r="BM249" s="216" t="s">
        <v>685</v>
      </c>
    </row>
    <row r="250" s="2" customFormat="1">
      <c r="A250" s="39"/>
      <c r="B250" s="40"/>
      <c r="C250" s="41"/>
      <c r="D250" s="218" t="s">
        <v>140</v>
      </c>
      <c r="E250" s="41"/>
      <c r="F250" s="219" t="s">
        <v>686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140</v>
      </c>
      <c r="AU250" s="18" t="s">
        <v>82</v>
      </c>
    </row>
    <row r="251" s="2" customFormat="1">
      <c r="A251" s="39"/>
      <c r="B251" s="40"/>
      <c r="C251" s="41"/>
      <c r="D251" s="223" t="s">
        <v>148</v>
      </c>
      <c r="E251" s="41"/>
      <c r="F251" s="224" t="s">
        <v>687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148</v>
      </c>
      <c r="AU251" s="18" t="s">
        <v>82</v>
      </c>
    </row>
    <row r="252" s="13" customFormat="1">
      <c r="A252" s="13"/>
      <c r="B252" s="225"/>
      <c r="C252" s="226"/>
      <c r="D252" s="218" t="s">
        <v>150</v>
      </c>
      <c r="E252" s="227" t="s">
        <v>19</v>
      </c>
      <c r="F252" s="228" t="s">
        <v>688</v>
      </c>
      <c r="G252" s="226"/>
      <c r="H252" s="227" t="s">
        <v>19</v>
      </c>
      <c r="I252" s="229"/>
      <c r="J252" s="226"/>
      <c r="K252" s="226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150</v>
      </c>
      <c r="AU252" s="234" t="s">
        <v>82</v>
      </c>
      <c r="AV252" s="13" t="s">
        <v>80</v>
      </c>
      <c r="AW252" s="13" t="s">
        <v>33</v>
      </c>
      <c r="AX252" s="13" t="s">
        <v>72</v>
      </c>
      <c r="AY252" s="234" t="s">
        <v>132</v>
      </c>
    </row>
    <row r="253" s="14" customFormat="1">
      <c r="A253" s="14"/>
      <c r="B253" s="235"/>
      <c r="C253" s="236"/>
      <c r="D253" s="218" t="s">
        <v>150</v>
      </c>
      <c r="E253" s="237" t="s">
        <v>19</v>
      </c>
      <c r="F253" s="238" t="s">
        <v>689</v>
      </c>
      <c r="G253" s="236"/>
      <c r="H253" s="239">
        <v>500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150</v>
      </c>
      <c r="AU253" s="245" t="s">
        <v>82</v>
      </c>
      <c r="AV253" s="14" t="s">
        <v>82</v>
      </c>
      <c r="AW253" s="14" t="s">
        <v>33</v>
      </c>
      <c r="AX253" s="14" t="s">
        <v>80</v>
      </c>
      <c r="AY253" s="245" t="s">
        <v>132</v>
      </c>
    </row>
    <row r="254" s="12" customFormat="1" ht="22.8" customHeight="1">
      <c r="A254" s="12"/>
      <c r="B254" s="189"/>
      <c r="C254" s="190"/>
      <c r="D254" s="191" t="s">
        <v>71</v>
      </c>
      <c r="E254" s="203" t="s">
        <v>232</v>
      </c>
      <c r="F254" s="203" t="s">
        <v>284</v>
      </c>
      <c r="G254" s="190"/>
      <c r="H254" s="190"/>
      <c r="I254" s="193"/>
      <c r="J254" s="204">
        <f>BK254</f>
        <v>0</v>
      </c>
      <c r="K254" s="190"/>
      <c r="L254" s="195"/>
      <c r="M254" s="196"/>
      <c r="N254" s="197"/>
      <c r="O254" s="197"/>
      <c r="P254" s="198">
        <f>SUM(P255:P273)</f>
        <v>0</v>
      </c>
      <c r="Q254" s="197"/>
      <c r="R254" s="198">
        <f>SUM(R255:R273)</f>
        <v>0.46294999999999997</v>
      </c>
      <c r="S254" s="197"/>
      <c r="T254" s="199">
        <f>SUM(T255:T273)</f>
        <v>100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0" t="s">
        <v>80</v>
      </c>
      <c r="AT254" s="201" t="s">
        <v>71</v>
      </c>
      <c r="AU254" s="201" t="s">
        <v>80</v>
      </c>
      <c r="AY254" s="200" t="s">
        <v>132</v>
      </c>
      <c r="BK254" s="202">
        <f>SUM(BK255:BK273)</f>
        <v>0</v>
      </c>
    </row>
    <row r="255" s="2" customFormat="1" ht="16.5" customHeight="1">
      <c r="A255" s="39"/>
      <c r="B255" s="40"/>
      <c r="C255" s="205" t="s">
        <v>690</v>
      </c>
      <c r="D255" s="205" t="s">
        <v>134</v>
      </c>
      <c r="E255" s="206" t="s">
        <v>691</v>
      </c>
      <c r="F255" s="207" t="s">
        <v>692</v>
      </c>
      <c r="G255" s="208" t="s">
        <v>252</v>
      </c>
      <c r="H255" s="209">
        <v>985</v>
      </c>
      <c r="I255" s="210"/>
      <c r="J255" s="211">
        <f>ROUND(I255*H255,2)</f>
        <v>0</v>
      </c>
      <c r="K255" s="207" t="s">
        <v>145</v>
      </c>
      <c r="L255" s="45"/>
      <c r="M255" s="212" t="s">
        <v>19</v>
      </c>
      <c r="N255" s="213" t="s">
        <v>43</v>
      </c>
      <c r="O255" s="85"/>
      <c r="P255" s="214">
        <f>O255*H255</f>
        <v>0</v>
      </c>
      <c r="Q255" s="214">
        <v>0.00046999999999999999</v>
      </c>
      <c r="R255" s="214">
        <f>Q255*H255</f>
        <v>0.46294999999999997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138</v>
      </c>
      <c r="AT255" s="216" t="s">
        <v>134</v>
      </c>
      <c r="AU255" s="216" t="s">
        <v>82</v>
      </c>
      <c r="AY255" s="18" t="s">
        <v>132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80</v>
      </c>
      <c r="BK255" s="217">
        <f>ROUND(I255*H255,2)</f>
        <v>0</v>
      </c>
      <c r="BL255" s="18" t="s">
        <v>138</v>
      </c>
      <c r="BM255" s="216" t="s">
        <v>693</v>
      </c>
    </row>
    <row r="256" s="2" customFormat="1">
      <c r="A256" s="39"/>
      <c r="B256" s="40"/>
      <c r="C256" s="41"/>
      <c r="D256" s="218" t="s">
        <v>140</v>
      </c>
      <c r="E256" s="41"/>
      <c r="F256" s="219" t="s">
        <v>694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140</v>
      </c>
      <c r="AU256" s="18" t="s">
        <v>82</v>
      </c>
    </row>
    <row r="257" s="2" customFormat="1">
      <c r="A257" s="39"/>
      <c r="B257" s="40"/>
      <c r="C257" s="41"/>
      <c r="D257" s="223" t="s">
        <v>148</v>
      </c>
      <c r="E257" s="41"/>
      <c r="F257" s="224" t="s">
        <v>695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148</v>
      </c>
      <c r="AU257" s="18" t="s">
        <v>82</v>
      </c>
    </row>
    <row r="258" s="13" customFormat="1">
      <c r="A258" s="13"/>
      <c r="B258" s="225"/>
      <c r="C258" s="226"/>
      <c r="D258" s="218" t="s">
        <v>150</v>
      </c>
      <c r="E258" s="227" t="s">
        <v>19</v>
      </c>
      <c r="F258" s="228" t="s">
        <v>696</v>
      </c>
      <c r="G258" s="226"/>
      <c r="H258" s="227" t="s">
        <v>19</v>
      </c>
      <c r="I258" s="229"/>
      <c r="J258" s="226"/>
      <c r="K258" s="226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150</v>
      </c>
      <c r="AU258" s="234" t="s">
        <v>82</v>
      </c>
      <c r="AV258" s="13" t="s">
        <v>80</v>
      </c>
      <c r="AW258" s="13" t="s">
        <v>33</v>
      </c>
      <c r="AX258" s="13" t="s">
        <v>72</v>
      </c>
      <c r="AY258" s="234" t="s">
        <v>132</v>
      </c>
    </row>
    <row r="259" s="14" customFormat="1">
      <c r="A259" s="14"/>
      <c r="B259" s="235"/>
      <c r="C259" s="236"/>
      <c r="D259" s="218" t="s">
        <v>150</v>
      </c>
      <c r="E259" s="237" t="s">
        <v>19</v>
      </c>
      <c r="F259" s="238" t="s">
        <v>697</v>
      </c>
      <c r="G259" s="236"/>
      <c r="H259" s="239">
        <v>985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150</v>
      </c>
      <c r="AU259" s="245" t="s">
        <v>82</v>
      </c>
      <c r="AV259" s="14" t="s">
        <v>82</v>
      </c>
      <c r="AW259" s="14" t="s">
        <v>33</v>
      </c>
      <c r="AX259" s="14" t="s">
        <v>80</v>
      </c>
      <c r="AY259" s="245" t="s">
        <v>132</v>
      </c>
    </row>
    <row r="260" s="2" customFormat="1" ht="16.5" customHeight="1">
      <c r="A260" s="39"/>
      <c r="B260" s="40"/>
      <c r="C260" s="205" t="s">
        <v>698</v>
      </c>
      <c r="D260" s="205" t="s">
        <v>134</v>
      </c>
      <c r="E260" s="206" t="s">
        <v>380</v>
      </c>
      <c r="F260" s="207" t="s">
        <v>381</v>
      </c>
      <c r="G260" s="208" t="s">
        <v>252</v>
      </c>
      <c r="H260" s="209">
        <v>10000</v>
      </c>
      <c r="I260" s="210"/>
      <c r="J260" s="211">
        <f>ROUND(I260*H260,2)</f>
        <v>0</v>
      </c>
      <c r="K260" s="207" t="s">
        <v>145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0.01</v>
      </c>
      <c r="T260" s="215">
        <f>S260*H260</f>
        <v>100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138</v>
      </c>
      <c r="AT260" s="216" t="s">
        <v>134</v>
      </c>
      <c r="AU260" s="216" t="s">
        <v>82</v>
      </c>
      <c r="AY260" s="18" t="s">
        <v>132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138</v>
      </c>
      <c r="BM260" s="216" t="s">
        <v>699</v>
      </c>
    </row>
    <row r="261" s="2" customFormat="1">
      <c r="A261" s="39"/>
      <c r="B261" s="40"/>
      <c r="C261" s="41"/>
      <c r="D261" s="218" t="s">
        <v>140</v>
      </c>
      <c r="E261" s="41"/>
      <c r="F261" s="219" t="s">
        <v>383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140</v>
      </c>
      <c r="AU261" s="18" t="s">
        <v>82</v>
      </c>
    </row>
    <row r="262" s="2" customFormat="1">
      <c r="A262" s="39"/>
      <c r="B262" s="40"/>
      <c r="C262" s="41"/>
      <c r="D262" s="223" t="s">
        <v>148</v>
      </c>
      <c r="E262" s="41"/>
      <c r="F262" s="224" t="s">
        <v>384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148</v>
      </c>
      <c r="AU262" s="18" t="s">
        <v>82</v>
      </c>
    </row>
    <row r="263" s="13" customFormat="1">
      <c r="A263" s="13"/>
      <c r="B263" s="225"/>
      <c r="C263" s="226"/>
      <c r="D263" s="218" t="s">
        <v>150</v>
      </c>
      <c r="E263" s="227" t="s">
        <v>19</v>
      </c>
      <c r="F263" s="228" t="s">
        <v>700</v>
      </c>
      <c r="G263" s="226"/>
      <c r="H263" s="227" t="s">
        <v>19</v>
      </c>
      <c r="I263" s="229"/>
      <c r="J263" s="226"/>
      <c r="K263" s="226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150</v>
      </c>
      <c r="AU263" s="234" t="s">
        <v>82</v>
      </c>
      <c r="AV263" s="13" t="s">
        <v>80</v>
      </c>
      <c r="AW263" s="13" t="s">
        <v>33</v>
      </c>
      <c r="AX263" s="13" t="s">
        <v>72</v>
      </c>
      <c r="AY263" s="234" t="s">
        <v>132</v>
      </c>
    </row>
    <row r="264" s="14" customFormat="1">
      <c r="A264" s="14"/>
      <c r="B264" s="235"/>
      <c r="C264" s="236"/>
      <c r="D264" s="218" t="s">
        <v>150</v>
      </c>
      <c r="E264" s="237" t="s">
        <v>19</v>
      </c>
      <c r="F264" s="238" t="s">
        <v>701</v>
      </c>
      <c r="G264" s="236"/>
      <c r="H264" s="239">
        <v>1000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150</v>
      </c>
      <c r="AU264" s="245" t="s">
        <v>82</v>
      </c>
      <c r="AV264" s="14" t="s">
        <v>82</v>
      </c>
      <c r="AW264" s="14" t="s">
        <v>33</v>
      </c>
      <c r="AX264" s="14" t="s">
        <v>80</v>
      </c>
      <c r="AY264" s="245" t="s">
        <v>132</v>
      </c>
    </row>
    <row r="265" s="14" customFormat="1">
      <c r="A265" s="14"/>
      <c r="B265" s="235"/>
      <c r="C265" s="236"/>
      <c r="D265" s="218" t="s">
        <v>150</v>
      </c>
      <c r="E265" s="236"/>
      <c r="F265" s="238" t="s">
        <v>702</v>
      </c>
      <c r="G265" s="236"/>
      <c r="H265" s="239">
        <v>10000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150</v>
      </c>
      <c r="AU265" s="245" t="s">
        <v>82</v>
      </c>
      <c r="AV265" s="14" t="s">
        <v>82</v>
      </c>
      <c r="AW265" s="14" t="s">
        <v>4</v>
      </c>
      <c r="AX265" s="14" t="s">
        <v>80</v>
      </c>
      <c r="AY265" s="245" t="s">
        <v>132</v>
      </c>
    </row>
    <row r="266" s="2" customFormat="1" ht="16.5" customHeight="1">
      <c r="A266" s="39"/>
      <c r="B266" s="40"/>
      <c r="C266" s="205" t="s">
        <v>703</v>
      </c>
      <c r="D266" s="205" t="s">
        <v>134</v>
      </c>
      <c r="E266" s="206" t="s">
        <v>704</v>
      </c>
      <c r="F266" s="207" t="s">
        <v>705</v>
      </c>
      <c r="G266" s="208" t="s">
        <v>208</v>
      </c>
      <c r="H266" s="209">
        <v>41.039999999999999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138</v>
      </c>
      <c r="AT266" s="216" t="s">
        <v>134</v>
      </c>
      <c r="AU266" s="216" t="s">
        <v>82</v>
      </c>
      <c r="AY266" s="18" t="s">
        <v>132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138</v>
      </c>
      <c r="BM266" s="216" t="s">
        <v>706</v>
      </c>
    </row>
    <row r="267" s="2" customFormat="1">
      <c r="A267" s="39"/>
      <c r="B267" s="40"/>
      <c r="C267" s="41"/>
      <c r="D267" s="218" t="s">
        <v>140</v>
      </c>
      <c r="E267" s="41"/>
      <c r="F267" s="219" t="s">
        <v>705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140</v>
      </c>
      <c r="AU267" s="18" t="s">
        <v>82</v>
      </c>
    </row>
    <row r="268" s="13" customFormat="1">
      <c r="A268" s="13"/>
      <c r="B268" s="225"/>
      <c r="C268" s="226"/>
      <c r="D268" s="218" t="s">
        <v>150</v>
      </c>
      <c r="E268" s="227" t="s">
        <v>19</v>
      </c>
      <c r="F268" s="228" t="s">
        <v>707</v>
      </c>
      <c r="G268" s="226"/>
      <c r="H268" s="227" t="s">
        <v>19</v>
      </c>
      <c r="I268" s="229"/>
      <c r="J268" s="226"/>
      <c r="K268" s="226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150</v>
      </c>
      <c r="AU268" s="234" t="s">
        <v>82</v>
      </c>
      <c r="AV268" s="13" t="s">
        <v>80</v>
      </c>
      <c r="AW268" s="13" t="s">
        <v>33</v>
      </c>
      <c r="AX268" s="13" t="s">
        <v>72</v>
      </c>
      <c r="AY268" s="234" t="s">
        <v>132</v>
      </c>
    </row>
    <row r="269" s="13" customFormat="1">
      <c r="A269" s="13"/>
      <c r="B269" s="225"/>
      <c r="C269" s="226"/>
      <c r="D269" s="218" t="s">
        <v>150</v>
      </c>
      <c r="E269" s="227" t="s">
        <v>19</v>
      </c>
      <c r="F269" s="228" t="s">
        <v>708</v>
      </c>
      <c r="G269" s="226"/>
      <c r="H269" s="227" t="s">
        <v>19</v>
      </c>
      <c r="I269" s="229"/>
      <c r="J269" s="226"/>
      <c r="K269" s="226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150</v>
      </c>
      <c r="AU269" s="234" t="s">
        <v>82</v>
      </c>
      <c r="AV269" s="13" t="s">
        <v>80</v>
      </c>
      <c r="AW269" s="13" t="s">
        <v>33</v>
      </c>
      <c r="AX269" s="13" t="s">
        <v>72</v>
      </c>
      <c r="AY269" s="234" t="s">
        <v>132</v>
      </c>
    </row>
    <row r="270" s="14" customFormat="1">
      <c r="A270" s="14"/>
      <c r="B270" s="235"/>
      <c r="C270" s="236"/>
      <c r="D270" s="218" t="s">
        <v>150</v>
      </c>
      <c r="E270" s="237" t="s">
        <v>19</v>
      </c>
      <c r="F270" s="238" t="s">
        <v>586</v>
      </c>
      <c r="G270" s="236"/>
      <c r="H270" s="239">
        <v>32.520000000000003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150</v>
      </c>
      <c r="AU270" s="245" t="s">
        <v>82</v>
      </c>
      <c r="AV270" s="14" t="s">
        <v>82</v>
      </c>
      <c r="AW270" s="14" t="s">
        <v>33</v>
      </c>
      <c r="AX270" s="14" t="s">
        <v>72</v>
      </c>
      <c r="AY270" s="245" t="s">
        <v>132</v>
      </c>
    </row>
    <row r="271" s="13" customFormat="1">
      <c r="A271" s="13"/>
      <c r="B271" s="225"/>
      <c r="C271" s="226"/>
      <c r="D271" s="218" t="s">
        <v>150</v>
      </c>
      <c r="E271" s="227" t="s">
        <v>19</v>
      </c>
      <c r="F271" s="228" t="s">
        <v>709</v>
      </c>
      <c r="G271" s="226"/>
      <c r="H271" s="227" t="s">
        <v>19</v>
      </c>
      <c r="I271" s="229"/>
      <c r="J271" s="226"/>
      <c r="K271" s="226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150</v>
      </c>
      <c r="AU271" s="234" t="s">
        <v>82</v>
      </c>
      <c r="AV271" s="13" t="s">
        <v>80</v>
      </c>
      <c r="AW271" s="13" t="s">
        <v>33</v>
      </c>
      <c r="AX271" s="13" t="s">
        <v>72</v>
      </c>
      <c r="AY271" s="234" t="s">
        <v>132</v>
      </c>
    </row>
    <row r="272" s="14" customFormat="1">
      <c r="A272" s="14"/>
      <c r="B272" s="235"/>
      <c r="C272" s="236"/>
      <c r="D272" s="218" t="s">
        <v>150</v>
      </c>
      <c r="E272" s="237" t="s">
        <v>19</v>
      </c>
      <c r="F272" s="238" t="s">
        <v>643</v>
      </c>
      <c r="G272" s="236"/>
      <c r="H272" s="239">
        <v>8.5199999999999996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150</v>
      </c>
      <c r="AU272" s="245" t="s">
        <v>82</v>
      </c>
      <c r="AV272" s="14" t="s">
        <v>82</v>
      </c>
      <c r="AW272" s="14" t="s">
        <v>33</v>
      </c>
      <c r="AX272" s="14" t="s">
        <v>72</v>
      </c>
      <c r="AY272" s="245" t="s">
        <v>132</v>
      </c>
    </row>
    <row r="273" s="15" customFormat="1">
      <c r="A273" s="15"/>
      <c r="B273" s="263"/>
      <c r="C273" s="264"/>
      <c r="D273" s="218" t="s">
        <v>150</v>
      </c>
      <c r="E273" s="265" t="s">
        <v>19</v>
      </c>
      <c r="F273" s="266" t="s">
        <v>344</v>
      </c>
      <c r="G273" s="264"/>
      <c r="H273" s="267">
        <v>41.040000000000006</v>
      </c>
      <c r="I273" s="268"/>
      <c r="J273" s="264"/>
      <c r="K273" s="264"/>
      <c r="L273" s="269"/>
      <c r="M273" s="270"/>
      <c r="N273" s="271"/>
      <c r="O273" s="271"/>
      <c r="P273" s="271"/>
      <c r="Q273" s="271"/>
      <c r="R273" s="271"/>
      <c r="S273" s="271"/>
      <c r="T273" s="272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3" t="s">
        <v>150</v>
      </c>
      <c r="AU273" s="273" t="s">
        <v>82</v>
      </c>
      <c r="AV273" s="15" t="s">
        <v>138</v>
      </c>
      <c r="AW273" s="15" t="s">
        <v>33</v>
      </c>
      <c r="AX273" s="15" t="s">
        <v>80</v>
      </c>
      <c r="AY273" s="273" t="s">
        <v>132</v>
      </c>
    </row>
    <row r="274" s="12" customFormat="1" ht="22.8" customHeight="1">
      <c r="A274" s="12"/>
      <c r="B274" s="189"/>
      <c r="C274" s="190"/>
      <c r="D274" s="191" t="s">
        <v>71</v>
      </c>
      <c r="E274" s="203" t="s">
        <v>388</v>
      </c>
      <c r="F274" s="203" t="s">
        <v>389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SUM(P275:P288)</f>
        <v>0</v>
      </c>
      <c r="Q274" s="197"/>
      <c r="R274" s="198">
        <f>SUM(R275:R288)</f>
        <v>0</v>
      </c>
      <c r="S274" s="197"/>
      <c r="T274" s="199">
        <f>SUM(T275:T288)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0" t="s">
        <v>80</v>
      </c>
      <c r="AT274" s="201" t="s">
        <v>71</v>
      </c>
      <c r="AU274" s="201" t="s">
        <v>80</v>
      </c>
      <c r="AY274" s="200" t="s">
        <v>132</v>
      </c>
      <c r="BK274" s="202">
        <f>SUM(BK275:BK288)</f>
        <v>0</v>
      </c>
    </row>
    <row r="275" s="2" customFormat="1" ht="16.5" customHeight="1">
      <c r="A275" s="39"/>
      <c r="B275" s="40"/>
      <c r="C275" s="205" t="s">
        <v>710</v>
      </c>
      <c r="D275" s="205" t="s">
        <v>134</v>
      </c>
      <c r="E275" s="206" t="s">
        <v>398</v>
      </c>
      <c r="F275" s="207" t="s">
        <v>399</v>
      </c>
      <c r="G275" s="208" t="s">
        <v>178</v>
      </c>
      <c r="H275" s="209">
        <v>0.78800000000000003</v>
      </c>
      <c r="I275" s="210"/>
      <c r="J275" s="211">
        <f>ROUND(I275*H275,2)</f>
        <v>0</v>
      </c>
      <c r="K275" s="207" t="s">
        <v>145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138</v>
      </c>
      <c r="AT275" s="216" t="s">
        <v>134</v>
      </c>
      <c r="AU275" s="216" t="s">
        <v>82</v>
      </c>
      <c r="AY275" s="18" t="s">
        <v>132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138</v>
      </c>
      <c r="BM275" s="216" t="s">
        <v>711</v>
      </c>
    </row>
    <row r="276" s="2" customFormat="1">
      <c r="A276" s="39"/>
      <c r="B276" s="40"/>
      <c r="C276" s="41"/>
      <c r="D276" s="218" t="s">
        <v>140</v>
      </c>
      <c r="E276" s="41"/>
      <c r="F276" s="219" t="s">
        <v>401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140</v>
      </c>
      <c r="AU276" s="18" t="s">
        <v>82</v>
      </c>
    </row>
    <row r="277" s="2" customFormat="1">
      <c r="A277" s="39"/>
      <c r="B277" s="40"/>
      <c r="C277" s="41"/>
      <c r="D277" s="223" t="s">
        <v>148</v>
      </c>
      <c r="E277" s="41"/>
      <c r="F277" s="224" t="s">
        <v>402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82</v>
      </c>
    </row>
    <row r="278" s="13" customFormat="1">
      <c r="A278" s="13"/>
      <c r="B278" s="225"/>
      <c r="C278" s="226"/>
      <c r="D278" s="218" t="s">
        <v>150</v>
      </c>
      <c r="E278" s="227" t="s">
        <v>19</v>
      </c>
      <c r="F278" s="228" t="s">
        <v>712</v>
      </c>
      <c r="G278" s="226"/>
      <c r="H278" s="227" t="s">
        <v>19</v>
      </c>
      <c r="I278" s="229"/>
      <c r="J278" s="226"/>
      <c r="K278" s="226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150</v>
      </c>
      <c r="AU278" s="234" t="s">
        <v>82</v>
      </c>
      <c r="AV278" s="13" t="s">
        <v>80</v>
      </c>
      <c r="AW278" s="13" t="s">
        <v>33</v>
      </c>
      <c r="AX278" s="13" t="s">
        <v>72</v>
      </c>
      <c r="AY278" s="234" t="s">
        <v>132</v>
      </c>
    </row>
    <row r="279" s="14" customFormat="1">
      <c r="A279" s="14"/>
      <c r="B279" s="235"/>
      <c r="C279" s="236"/>
      <c r="D279" s="218" t="s">
        <v>150</v>
      </c>
      <c r="E279" s="237" t="s">
        <v>19</v>
      </c>
      <c r="F279" s="238" t="s">
        <v>713</v>
      </c>
      <c r="G279" s="236"/>
      <c r="H279" s="239">
        <v>0.78800000000000003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150</v>
      </c>
      <c r="AU279" s="245" t="s">
        <v>82</v>
      </c>
      <c r="AV279" s="14" t="s">
        <v>82</v>
      </c>
      <c r="AW279" s="14" t="s">
        <v>33</v>
      </c>
      <c r="AX279" s="14" t="s">
        <v>80</v>
      </c>
      <c r="AY279" s="245" t="s">
        <v>132</v>
      </c>
    </row>
    <row r="280" s="2" customFormat="1" ht="16.5" customHeight="1">
      <c r="A280" s="39"/>
      <c r="B280" s="40"/>
      <c r="C280" s="205" t="s">
        <v>714</v>
      </c>
      <c r="D280" s="205" t="s">
        <v>134</v>
      </c>
      <c r="E280" s="206" t="s">
        <v>409</v>
      </c>
      <c r="F280" s="207" t="s">
        <v>410</v>
      </c>
      <c r="G280" s="208" t="s">
        <v>178</v>
      </c>
      <c r="H280" s="209">
        <v>1.5760000000000001</v>
      </c>
      <c r="I280" s="210"/>
      <c r="J280" s="211">
        <f>ROUND(I280*H280,2)</f>
        <v>0</v>
      </c>
      <c r="K280" s="207" t="s">
        <v>145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138</v>
      </c>
      <c r="AT280" s="216" t="s">
        <v>134</v>
      </c>
      <c r="AU280" s="216" t="s">
        <v>82</v>
      </c>
      <c r="AY280" s="18" t="s">
        <v>132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138</v>
      </c>
      <c r="BM280" s="216" t="s">
        <v>715</v>
      </c>
    </row>
    <row r="281" s="2" customFormat="1">
      <c r="A281" s="39"/>
      <c r="B281" s="40"/>
      <c r="C281" s="41"/>
      <c r="D281" s="218" t="s">
        <v>140</v>
      </c>
      <c r="E281" s="41"/>
      <c r="F281" s="219" t="s">
        <v>412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140</v>
      </c>
      <c r="AU281" s="18" t="s">
        <v>82</v>
      </c>
    </row>
    <row r="282" s="2" customFormat="1">
      <c r="A282" s="39"/>
      <c r="B282" s="40"/>
      <c r="C282" s="41"/>
      <c r="D282" s="223" t="s">
        <v>148</v>
      </c>
      <c r="E282" s="41"/>
      <c r="F282" s="224" t="s">
        <v>413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148</v>
      </c>
      <c r="AU282" s="18" t="s">
        <v>82</v>
      </c>
    </row>
    <row r="283" s="13" customFormat="1">
      <c r="A283" s="13"/>
      <c r="B283" s="225"/>
      <c r="C283" s="226"/>
      <c r="D283" s="218" t="s">
        <v>150</v>
      </c>
      <c r="E283" s="227" t="s">
        <v>19</v>
      </c>
      <c r="F283" s="228" t="s">
        <v>712</v>
      </c>
      <c r="G283" s="226"/>
      <c r="H283" s="227" t="s">
        <v>19</v>
      </c>
      <c r="I283" s="229"/>
      <c r="J283" s="226"/>
      <c r="K283" s="226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150</v>
      </c>
      <c r="AU283" s="234" t="s">
        <v>82</v>
      </c>
      <c r="AV283" s="13" t="s">
        <v>80</v>
      </c>
      <c r="AW283" s="13" t="s">
        <v>33</v>
      </c>
      <c r="AX283" s="13" t="s">
        <v>72</v>
      </c>
      <c r="AY283" s="234" t="s">
        <v>132</v>
      </c>
    </row>
    <row r="284" s="14" customFormat="1">
      <c r="A284" s="14"/>
      <c r="B284" s="235"/>
      <c r="C284" s="236"/>
      <c r="D284" s="218" t="s">
        <v>150</v>
      </c>
      <c r="E284" s="237" t="s">
        <v>19</v>
      </c>
      <c r="F284" s="238" t="s">
        <v>713</v>
      </c>
      <c r="G284" s="236"/>
      <c r="H284" s="239">
        <v>0.78800000000000003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150</v>
      </c>
      <c r="AU284" s="245" t="s">
        <v>82</v>
      </c>
      <c r="AV284" s="14" t="s">
        <v>82</v>
      </c>
      <c r="AW284" s="14" t="s">
        <v>33</v>
      </c>
      <c r="AX284" s="14" t="s">
        <v>80</v>
      </c>
      <c r="AY284" s="245" t="s">
        <v>132</v>
      </c>
    </row>
    <row r="285" s="14" customFormat="1">
      <c r="A285" s="14"/>
      <c r="B285" s="235"/>
      <c r="C285" s="236"/>
      <c r="D285" s="218" t="s">
        <v>150</v>
      </c>
      <c r="E285" s="236"/>
      <c r="F285" s="238" t="s">
        <v>716</v>
      </c>
      <c r="G285" s="236"/>
      <c r="H285" s="239">
        <v>1.5760000000000001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150</v>
      </c>
      <c r="AU285" s="245" t="s">
        <v>82</v>
      </c>
      <c r="AV285" s="14" t="s">
        <v>82</v>
      </c>
      <c r="AW285" s="14" t="s">
        <v>4</v>
      </c>
      <c r="AX285" s="14" t="s">
        <v>80</v>
      </c>
      <c r="AY285" s="245" t="s">
        <v>132</v>
      </c>
    </row>
    <row r="286" s="2" customFormat="1" ht="16.5" customHeight="1">
      <c r="A286" s="39"/>
      <c r="B286" s="40"/>
      <c r="C286" s="205" t="s">
        <v>717</v>
      </c>
      <c r="D286" s="205" t="s">
        <v>134</v>
      </c>
      <c r="E286" s="206" t="s">
        <v>718</v>
      </c>
      <c r="F286" s="207" t="s">
        <v>719</v>
      </c>
      <c r="G286" s="208" t="s">
        <v>178</v>
      </c>
      <c r="H286" s="209">
        <v>0.78800000000000003</v>
      </c>
      <c r="I286" s="210"/>
      <c r="J286" s="211">
        <f>ROUND(I286*H286,2)</f>
        <v>0</v>
      </c>
      <c r="K286" s="207" t="s">
        <v>145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138</v>
      </c>
      <c r="AT286" s="216" t="s">
        <v>134</v>
      </c>
      <c r="AU286" s="216" t="s">
        <v>82</v>
      </c>
      <c r="AY286" s="18" t="s">
        <v>132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80</v>
      </c>
      <c r="BK286" s="217">
        <f>ROUND(I286*H286,2)</f>
        <v>0</v>
      </c>
      <c r="BL286" s="18" t="s">
        <v>138</v>
      </c>
      <c r="BM286" s="216" t="s">
        <v>720</v>
      </c>
    </row>
    <row r="287" s="2" customFormat="1">
      <c r="A287" s="39"/>
      <c r="B287" s="40"/>
      <c r="C287" s="41"/>
      <c r="D287" s="218" t="s">
        <v>140</v>
      </c>
      <c r="E287" s="41"/>
      <c r="F287" s="219" t="s">
        <v>721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140</v>
      </c>
      <c r="AU287" s="18" t="s">
        <v>82</v>
      </c>
    </row>
    <row r="288" s="2" customFormat="1">
      <c r="A288" s="39"/>
      <c r="B288" s="40"/>
      <c r="C288" s="41"/>
      <c r="D288" s="223" t="s">
        <v>148</v>
      </c>
      <c r="E288" s="41"/>
      <c r="F288" s="224" t="s">
        <v>722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148</v>
      </c>
      <c r="AU288" s="18" t="s">
        <v>82</v>
      </c>
    </row>
    <row r="289" s="12" customFormat="1" ht="22.8" customHeight="1">
      <c r="A289" s="12"/>
      <c r="B289" s="189"/>
      <c r="C289" s="190"/>
      <c r="D289" s="191" t="s">
        <v>71</v>
      </c>
      <c r="E289" s="203" t="s">
        <v>173</v>
      </c>
      <c r="F289" s="203" t="s">
        <v>174</v>
      </c>
      <c r="G289" s="190"/>
      <c r="H289" s="190"/>
      <c r="I289" s="193"/>
      <c r="J289" s="204">
        <f>BK289</f>
        <v>0</v>
      </c>
      <c r="K289" s="190"/>
      <c r="L289" s="195"/>
      <c r="M289" s="196"/>
      <c r="N289" s="197"/>
      <c r="O289" s="197"/>
      <c r="P289" s="198">
        <f>SUM(P290:P292)</f>
        <v>0</v>
      </c>
      <c r="Q289" s="197"/>
      <c r="R289" s="198">
        <f>SUM(R290:R292)</f>
        <v>0</v>
      </c>
      <c r="S289" s="197"/>
      <c r="T289" s="199">
        <f>SUM(T290:T292)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0" t="s">
        <v>80</v>
      </c>
      <c r="AT289" s="201" t="s">
        <v>71</v>
      </c>
      <c r="AU289" s="201" t="s">
        <v>80</v>
      </c>
      <c r="AY289" s="200" t="s">
        <v>132</v>
      </c>
      <c r="BK289" s="202">
        <f>SUM(BK290:BK292)</f>
        <v>0</v>
      </c>
    </row>
    <row r="290" s="2" customFormat="1" ht="16.5" customHeight="1">
      <c r="A290" s="39"/>
      <c r="B290" s="40"/>
      <c r="C290" s="205" t="s">
        <v>723</v>
      </c>
      <c r="D290" s="205" t="s">
        <v>134</v>
      </c>
      <c r="E290" s="206" t="s">
        <v>316</v>
      </c>
      <c r="F290" s="207" t="s">
        <v>317</v>
      </c>
      <c r="G290" s="208" t="s">
        <v>178</v>
      </c>
      <c r="H290" s="209">
        <v>626.38300000000004</v>
      </c>
      <c r="I290" s="210"/>
      <c r="J290" s="211">
        <f>ROUND(I290*H290,2)</f>
        <v>0</v>
      </c>
      <c r="K290" s="207" t="s">
        <v>145</v>
      </c>
      <c r="L290" s="45"/>
      <c r="M290" s="212" t="s">
        <v>19</v>
      </c>
      <c r="N290" s="213" t="s">
        <v>43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138</v>
      </c>
      <c r="AT290" s="216" t="s">
        <v>134</v>
      </c>
      <c r="AU290" s="216" t="s">
        <v>82</v>
      </c>
      <c r="AY290" s="18" t="s">
        <v>132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80</v>
      </c>
      <c r="BK290" s="217">
        <f>ROUND(I290*H290,2)</f>
        <v>0</v>
      </c>
      <c r="BL290" s="18" t="s">
        <v>138</v>
      </c>
      <c r="BM290" s="216" t="s">
        <v>724</v>
      </c>
    </row>
    <row r="291" s="2" customFormat="1">
      <c r="A291" s="39"/>
      <c r="B291" s="40"/>
      <c r="C291" s="41"/>
      <c r="D291" s="218" t="s">
        <v>140</v>
      </c>
      <c r="E291" s="41"/>
      <c r="F291" s="219" t="s">
        <v>319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140</v>
      </c>
      <c r="AU291" s="18" t="s">
        <v>82</v>
      </c>
    </row>
    <row r="292" s="2" customFormat="1">
      <c r="A292" s="39"/>
      <c r="B292" s="40"/>
      <c r="C292" s="41"/>
      <c r="D292" s="223" t="s">
        <v>148</v>
      </c>
      <c r="E292" s="41"/>
      <c r="F292" s="224" t="s">
        <v>320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148</v>
      </c>
      <c r="AU292" s="18" t="s">
        <v>82</v>
      </c>
    </row>
    <row r="293" s="12" customFormat="1" ht="25.92" customHeight="1">
      <c r="A293" s="12"/>
      <c r="B293" s="189"/>
      <c r="C293" s="190"/>
      <c r="D293" s="191" t="s">
        <v>71</v>
      </c>
      <c r="E293" s="192" t="s">
        <v>321</v>
      </c>
      <c r="F293" s="192" t="s">
        <v>322</v>
      </c>
      <c r="G293" s="190"/>
      <c r="H293" s="190"/>
      <c r="I293" s="193"/>
      <c r="J293" s="194">
        <f>BK293</f>
        <v>0</v>
      </c>
      <c r="K293" s="190"/>
      <c r="L293" s="195"/>
      <c r="M293" s="196"/>
      <c r="N293" s="197"/>
      <c r="O293" s="197"/>
      <c r="P293" s="198">
        <f>P294</f>
        <v>0</v>
      </c>
      <c r="Q293" s="197"/>
      <c r="R293" s="198">
        <f>R294</f>
        <v>15.5039</v>
      </c>
      <c r="S293" s="197"/>
      <c r="T293" s="199">
        <f>T294</f>
        <v>15.5039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0" t="s">
        <v>82</v>
      </c>
      <c r="AT293" s="201" t="s">
        <v>71</v>
      </c>
      <c r="AU293" s="201" t="s">
        <v>72</v>
      </c>
      <c r="AY293" s="200" t="s">
        <v>132</v>
      </c>
      <c r="BK293" s="202">
        <f>BK294</f>
        <v>0</v>
      </c>
    </row>
    <row r="294" s="12" customFormat="1" ht="22.8" customHeight="1">
      <c r="A294" s="12"/>
      <c r="B294" s="189"/>
      <c r="C294" s="190"/>
      <c r="D294" s="191" t="s">
        <v>71</v>
      </c>
      <c r="E294" s="203" t="s">
        <v>725</v>
      </c>
      <c r="F294" s="203" t="s">
        <v>726</v>
      </c>
      <c r="G294" s="190"/>
      <c r="H294" s="190"/>
      <c r="I294" s="193"/>
      <c r="J294" s="204">
        <f>BK294</f>
        <v>0</v>
      </c>
      <c r="K294" s="190"/>
      <c r="L294" s="195"/>
      <c r="M294" s="196"/>
      <c r="N294" s="197"/>
      <c r="O294" s="197"/>
      <c r="P294" s="198">
        <f>SUM(P295:P302)</f>
        <v>0</v>
      </c>
      <c r="Q294" s="197"/>
      <c r="R294" s="198">
        <f>SUM(R295:R302)</f>
        <v>15.5039</v>
      </c>
      <c r="S294" s="197"/>
      <c r="T294" s="199">
        <f>SUM(T295:T302)</f>
        <v>15.5039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0" t="s">
        <v>82</v>
      </c>
      <c r="AT294" s="201" t="s">
        <v>71</v>
      </c>
      <c r="AU294" s="201" t="s">
        <v>80</v>
      </c>
      <c r="AY294" s="200" t="s">
        <v>132</v>
      </c>
      <c r="BK294" s="202">
        <f>SUM(BK295:BK302)</f>
        <v>0</v>
      </c>
    </row>
    <row r="295" s="2" customFormat="1" ht="16.5" customHeight="1">
      <c r="A295" s="39"/>
      <c r="B295" s="40"/>
      <c r="C295" s="205" t="s">
        <v>727</v>
      </c>
      <c r="D295" s="205" t="s">
        <v>134</v>
      </c>
      <c r="E295" s="206" t="s">
        <v>728</v>
      </c>
      <c r="F295" s="207" t="s">
        <v>729</v>
      </c>
      <c r="G295" s="208" t="s">
        <v>252</v>
      </c>
      <c r="H295" s="209">
        <v>985</v>
      </c>
      <c r="I295" s="210"/>
      <c r="J295" s="211">
        <f>ROUND(I295*H295,2)</f>
        <v>0</v>
      </c>
      <c r="K295" s="207" t="s">
        <v>145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0.015740000000000001</v>
      </c>
      <c r="R295" s="214">
        <f>Q295*H295</f>
        <v>15.5039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277</v>
      </c>
      <c r="AT295" s="216" t="s">
        <v>134</v>
      </c>
      <c r="AU295" s="216" t="s">
        <v>82</v>
      </c>
      <c r="AY295" s="18" t="s">
        <v>132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277</v>
      </c>
      <c r="BM295" s="216" t="s">
        <v>730</v>
      </c>
    </row>
    <row r="296" s="2" customFormat="1">
      <c r="A296" s="39"/>
      <c r="B296" s="40"/>
      <c r="C296" s="41"/>
      <c r="D296" s="218" t="s">
        <v>140</v>
      </c>
      <c r="E296" s="41"/>
      <c r="F296" s="219" t="s">
        <v>731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140</v>
      </c>
      <c r="AU296" s="18" t="s">
        <v>82</v>
      </c>
    </row>
    <row r="297" s="2" customFormat="1">
      <c r="A297" s="39"/>
      <c r="B297" s="40"/>
      <c r="C297" s="41"/>
      <c r="D297" s="223" t="s">
        <v>148</v>
      </c>
      <c r="E297" s="41"/>
      <c r="F297" s="224" t="s">
        <v>732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148</v>
      </c>
      <c r="AU297" s="18" t="s">
        <v>82</v>
      </c>
    </row>
    <row r="298" s="13" customFormat="1">
      <c r="A298" s="13"/>
      <c r="B298" s="225"/>
      <c r="C298" s="226"/>
      <c r="D298" s="218" t="s">
        <v>150</v>
      </c>
      <c r="E298" s="227" t="s">
        <v>19</v>
      </c>
      <c r="F298" s="228" t="s">
        <v>733</v>
      </c>
      <c r="G298" s="226"/>
      <c r="H298" s="227" t="s">
        <v>19</v>
      </c>
      <c r="I298" s="229"/>
      <c r="J298" s="226"/>
      <c r="K298" s="226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150</v>
      </c>
      <c r="AU298" s="234" t="s">
        <v>82</v>
      </c>
      <c r="AV298" s="13" t="s">
        <v>80</v>
      </c>
      <c r="AW298" s="13" t="s">
        <v>33</v>
      </c>
      <c r="AX298" s="13" t="s">
        <v>72</v>
      </c>
      <c r="AY298" s="234" t="s">
        <v>132</v>
      </c>
    </row>
    <row r="299" s="14" customFormat="1">
      <c r="A299" s="14"/>
      <c r="B299" s="235"/>
      <c r="C299" s="236"/>
      <c r="D299" s="218" t="s">
        <v>150</v>
      </c>
      <c r="E299" s="237" t="s">
        <v>19</v>
      </c>
      <c r="F299" s="238" t="s">
        <v>697</v>
      </c>
      <c r="G299" s="236"/>
      <c r="H299" s="239">
        <v>985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150</v>
      </c>
      <c r="AU299" s="245" t="s">
        <v>82</v>
      </c>
      <c r="AV299" s="14" t="s">
        <v>82</v>
      </c>
      <c r="AW299" s="14" t="s">
        <v>33</v>
      </c>
      <c r="AX299" s="14" t="s">
        <v>80</v>
      </c>
      <c r="AY299" s="245" t="s">
        <v>132</v>
      </c>
    </row>
    <row r="300" s="2" customFormat="1" ht="16.5" customHeight="1">
      <c r="A300" s="39"/>
      <c r="B300" s="40"/>
      <c r="C300" s="205" t="s">
        <v>734</v>
      </c>
      <c r="D300" s="205" t="s">
        <v>134</v>
      </c>
      <c r="E300" s="206" t="s">
        <v>735</v>
      </c>
      <c r="F300" s="207" t="s">
        <v>736</v>
      </c>
      <c r="G300" s="208" t="s">
        <v>252</v>
      </c>
      <c r="H300" s="209">
        <v>985</v>
      </c>
      <c r="I300" s="210"/>
      <c r="J300" s="211">
        <f>ROUND(I300*H300,2)</f>
        <v>0</v>
      </c>
      <c r="K300" s="207" t="s">
        <v>145</v>
      </c>
      <c r="L300" s="45"/>
      <c r="M300" s="212" t="s">
        <v>19</v>
      </c>
      <c r="N300" s="213" t="s">
        <v>43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0.015740000000000001</v>
      </c>
      <c r="T300" s="215">
        <f>S300*H300</f>
        <v>15.5039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277</v>
      </c>
      <c r="AT300" s="216" t="s">
        <v>134</v>
      </c>
      <c r="AU300" s="216" t="s">
        <v>82</v>
      </c>
      <c r="AY300" s="18" t="s">
        <v>132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277</v>
      </c>
      <c r="BM300" s="216" t="s">
        <v>737</v>
      </c>
    </row>
    <row r="301" s="2" customFormat="1">
      <c r="A301" s="39"/>
      <c r="B301" s="40"/>
      <c r="C301" s="41"/>
      <c r="D301" s="218" t="s">
        <v>140</v>
      </c>
      <c r="E301" s="41"/>
      <c r="F301" s="219" t="s">
        <v>738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140</v>
      </c>
      <c r="AU301" s="18" t="s">
        <v>82</v>
      </c>
    </row>
    <row r="302" s="2" customFormat="1">
      <c r="A302" s="39"/>
      <c r="B302" s="40"/>
      <c r="C302" s="41"/>
      <c r="D302" s="223" t="s">
        <v>148</v>
      </c>
      <c r="E302" s="41"/>
      <c r="F302" s="224" t="s">
        <v>739</v>
      </c>
      <c r="G302" s="41"/>
      <c r="H302" s="41"/>
      <c r="I302" s="220"/>
      <c r="J302" s="41"/>
      <c r="K302" s="41"/>
      <c r="L302" s="45"/>
      <c r="M302" s="246"/>
      <c r="N302" s="247"/>
      <c r="O302" s="248"/>
      <c r="P302" s="248"/>
      <c r="Q302" s="248"/>
      <c r="R302" s="248"/>
      <c r="S302" s="248"/>
      <c r="T302" s="24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148</v>
      </c>
      <c r="AU302" s="18" t="s">
        <v>82</v>
      </c>
    </row>
    <row r="303" s="2" customFormat="1" ht="6.96" customHeight="1">
      <c r="A303" s="39"/>
      <c r="B303" s="60"/>
      <c r="C303" s="61"/>
      <c r="D303" s="61"/>
      <c r="E303" s="61"/>
      <c r="F303" s="61"/>
      <c r="G303" s="61"/>
      <c r="H303" s="61"/>
      <c r="I303" s="61"/>
      <c r="J303" s="61"/>
      <c r="K303" s="61"/>
      <c r="L303" s="45"/>
      <c r="M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</row>
  </sheetData>
  <sheetProtection sheet="1" autoFilter="0" formatColumns="0" formatRows="0" objects="1" scenarios="1" spinCount="100000" saltValue="RIO0DCrGJApotQa31j7Lqdhllv48osFi0lXkjQEMF3Bz5qgHV+LD6S4fVlUjUdhwIIYBg9TT7W/2CjGfaYSIvA==" hashValue="ec7uSX9x4waPwtGbtsbOcNU+tssBaKlagN2pOXgEJ7tJ9J7g7zCtWmJX0B+uSfQTUhtW524SlyrBLVcuu8OUBQ==" algorithmName="SHA-512" password="CC35"/>
  <autoFilter ref="C89:K30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3_01/113311121"/>
    <hyperlink ref="F98" r:id="rId2" display="https://podminky.urs.cz/item/CS_URS_2023_01/114203101"/>
    <hyperlink ref="F110" r:id="rId3" display="https://podminky.urs.cz/item/CS_URS_2023_01/114203103"/>
    <hyperlink ref="F116" r:id="rId4" display="https://podminky.urs.cz/item/CS_URS_2023_01/119003131"/>
    <hyperlink ref="F119" r:id="rId5" display="https://podminky.urs.cz/item/CS_URS_2023_01/119003132"/>
    <hyperlink ref="F122" r:id="rId6" display="https://podminky.urs.cz/item/CS_URS_2023_01/131251103"/>
    <hyperlink ref="F138" r:id="rId7" display="https://podminky.urs.cz/item/CS_URS_2023_01/162251101"/>
    <hyperlink ref="F143" r:id="rId8" display="https://podminky.urs.cz/item/CS_URS_2023_01/162351103"/>
    <hyperlink ref="F148" r:id="rId9" display="https://podminky.urs.cz/item/CS_URS_2023_01/166151121"/>
    <hyperlink ref="F156" r:id="rId10" display="https://podminky.urs.cz/item/CS_URS_2023_01/167151101"/>
    <hyperlink ref="F164" r:id="rId11" display="https://podminky.urs.cz/item/CS_URS_2023_01/174151101"/>
    <hyperlink ref="F176" r:id="rId12" display="https://podminky.urs.cz/item/CS_URS_2023_01/181411131"/>
    <hyperlink ref="F183" r:id="rId13" display="https://podminky.urs.cz/item/CS_URS_2023_01/181912111"/>
    <hyperlink ref="F188" r:id="rId14" display="https://podminky.urs.cz/item/CS_URS_2023_01/181912112"/>
    <hyperlink ref="F194" r:id="rId15" display="https://podminky.urs.cz/item/CS_URS_2023_01/185802113"/>
    <hyperlink ref="F200" r:id="rId16" display="https://podminky.urs.cz/item/CS_URS_2023_01/185804312"/>
    <hyperlink ref="F207" r:id="rId17" display="https://podminky.urs.cz/item/CS_URS_2023_01/274313811"/>
    <hyperlink ref="F223" r:id="rId18" display="https://podminky.urs.cz/item/CS_URS_2023_01/321213345"/>
    <hyperlink ref="F241" r:id="rId19" display="https://podminky.urs.cz/item/CS_URS_2023_01/461211811"/>
    <hyperlink ref="F245" r:id="rId20" display="https://podminky.urs.cz/item/CS_URS_2023_01/462511161"/>
    <hyperlink ref="F251" r:id="rId21" display="https://podminky.urs.cz/item/CS_URS_2023_01/572141112"/>
    <hyperlink ref="F257" r:id="rId22" display="https://podminky.urs.cz/item/CS_URS_2023_01/919726122"/>
    <hyperlink ref="F262" r:id="rId23" display="https://podminky.urs.cz/item/CS_URS_2023_01/938908411"/>
    <hyperlink ref="F277" r:id="rId24" display="https://podminky.urs.cz/item/CS_URS_2023_01/997013501"/>
    <hyperlink ref="F282" r:id="rId25" display="https://podminky.urs.cz/item/CS_URS_2023_01/997013509"/>
    <hyperlink ref="F288" r:id="rId26" display="https://podminky.urs.cz/item/CS_URS_2023_01/997013814"/>
    <hyperlink ref="F292" r:id="rId27" display="https://podminky.urs.cz/item/CS_URS_2023_01/998332011"/>
    <hyperlink ref="F297" r:id="rId28" display="https://podminky.urs.cz/item/CS_URS_2023_01/762511227"/>
    <hyperlink ref="F302" r:id="rId29" display="https://podminky.urs.cz/item/CS_URS_2023_01/76251182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Horního rybníku v Zámecké zahradě v Teplicích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740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ROUND((SUM(BE85:BE166)),  2)</f>
        <v>0</v>
      </c>
      <c r="G33" s="39"/>
      <c r="H33" s="39"/>
      <c r="I33" s="149">
        <v>0.20999999999999999</v>
      </c>
      <c r="J33" s="148">
        <f>ROUND(((SUM(BE85:BE166))*I33),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ROUND((SUM(BF85:BF166)),  2)</f>
        <v>0</v>
      </c>
      <c r="G34" s="39"/>
      <c r="H34" s="39"/>
      <c r="I34" s="149">
        <v>0.14999999999999999</v>
      </c>
      <c r="J34" s="148">
        <f>ROUND(((SUM(BF85:BF166))*I34),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ROUND((SUM(BG85:BG166)),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ROUND((SUM(BH85:BH166)),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ROUND((SUM(BI85:BI166)),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Horního rybníku v Zámecké zahradě v Teplicích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SO7 - Drenáž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Teplice</v>
      </c>
      <c r="G52" s="41"/>
      <c r="H52" s="41"/>
      <c r="I52" s="33" t="s">
        <v>23</v>
      </c>
      <c r="J52" s="73" t="str">
        <f>IF(J12="","",J12)</f>
        <v>22. 1. 2023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Teplice</v>
      </c>
      <c r="G54" s="41"/>
      <c r="H54" s="41"/>
      <c r="I54" s="33" t="s">
        <v>31</v>
      </c>
      <c r="J54" s="37" t="str">
        <f>E21</f>
        <v>Ing.Jiří Kubelka, Třeskonice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109</v>
      </c>
      <c r="D57" s="163"/>
      <c r="E57" s="163"/>
      <c r="F57" s="163"/>
      <c r="G57" s="163"/>
      <c r="H57" s="163"/>
      <c r="I57" s="163"/>
      <c r="J57" s="164" t="s">
        <v>110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6"/>
      <c r="C60" s="167"/>
      <c r="D60" s="168" t="s">
        <v>112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113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183</v>
      </c>
      <c r="E62" s="175"/>
      <c r="F62" s="175"/>
      <c r="G62" s="175"/>
      <c r="H62" s="175"/>
      <c r="I62" s="175"/>
      <c r="J62" s="176">
        <f>J123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184</v>
      </c>
      <c r="E63" s="175"/>
      <c r="F63" s="175"/>
      <c r="G63" s="175"/>
      <c r="H63" s="175"/>
      <c r="I63" s="175"/>
      <c r="J63" s="176">
        <f>J127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115</v>
      </c>
      <c r="E64" s="175"/>
      <c r="F64" s="175"/>
      <c r="G64" s="175"/>
      <c r="H64" s="175"/>
      <c r="I64" s="175"/>
      <c r="J64" s="176">
        <f>J133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116</v>
      </c>
      <c r="E65" s="175"/>
      <c r="F65" s="175"/>
      <c r="G65" s="175"/>
      <c r="H65" s="175"/>
      <c r="I65" s="175"/>
      <c r="J65" s="176">
        <f>J163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117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Revitalizace Horního rybníku v Zámecké zahradě v Teplicích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SO7 - Drenáž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Teplice</v>
      </c>
      <c r="G79" s="41"/>
      <c r="H79" s="41"/>
      <c r="I79" s="33" t="s">
        <v>23</v>
      </c>
      <c r="J79" s="73" t="str">
        <f>IF(J12="","",J12)</f>
        <v>22. 1. 2023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Statutární Město Teplice</v>
      </c>
      <c r="G81" s="41"/>
      <c r="H81" s="41"/>
      <c r="I81" s="33" t="s">
        <v>31</v>
      </c>
      <c r="J81" s="37" t="str">
        <f>E21</f>
        <v>Ing.Jiří Kubelka, Třeskonice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118</v>
      </c>
      <c r="D84" s="181" t="s">
        <v>57</v>
      </c>
      <c r="E84" s="181" t="s">
        <v>53</v>
      </c>
      <c r="F84" s="181" t="s">
        <v>54</v>
      </c>
      <c r="G84" s="181" t="s">
        <v>119</v>
      </c>
      <c r="H84" s="181" t="s">
        <v>120</v>
      </c>
      <c r="I84" s="181" t="s">
        <v>121</v>
      </c>
      <c r="J84" s="181" t="s">
        <v>110</v>
      </c>
      <c r="K84" s="182" t="s">
        <v>122</v>
      </c>
      <c r="L84" s="183"/>
      <c r="M84" s="93" t="s">
        <v>19</v>
      </c>
      <c r="N84" s="94" t="s">
        <v>42</v>
      </c>
      <c r="O84" s="94" t="s">
        <v>123</v>
      </c>
      <c r="P84" s="94" t="s">
        <v>124</v>
      </c>
      <c r="Q84" s="94" t="s">
        <v>125</v>
      </c>
      <c r="R84" s="94" t="s">
        <v>126</v>
      </c>
      <c r="S84" s="94" t="s">
        <v>127</v>
      </c>
      <c r="T84" s="95" t="s">
        <v>128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129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59.515975000000005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111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130</v>
      </c>
      <c r="F86" s="192" t="s">
        <v>131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P87+P123+P127+P133+P163</f>
        <v>0</v>
      </c>
      <c r="Q86" s="197"/>
      <c r="R86" s="198">
        <f>R87+R123+R127+R133+R163</f>
        <v>59.515975000000005</v>
      </c>
      <c r="S86" s="197"/>
      <c r="T86" s="199">
        <f>T87+T123+T127+T133+T163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72</v>
      </c>
      <c r="AY86" s="200" t="s">
        <v>132</v>
      </c>
      <c r="BK86" s="202">
        <f>BK87+BK123+BK127+BK133+BK163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80</v>
      </c>
      <c r="F87" s="203" t="s">
        <v>133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SUM(P88:P122)</f>
        <v>0</v>
      </c>
      <c r="Q87" s="197"/>
      <c r="R87" s="198">
        <f>SUM(R88:R122)</f>
        <v>57.480000000000004</v>
      </c>
      <c r="S87" s="197"/>
      <c r="T87" s="199">
        <f>SUM(T88:T122)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80</v>
      </c>
      <c r="AY87" s="200" t="s">
        <v>132</v>
      </c>
      <c r="BK87" s="202">
        <f>SUM(BK88:BK122)</f>
        <v>0</v>
      </c>
    </row>
    <row r="88" s="2" customFormat="1" ht="21.75" customHeight="1">
      <c r="A88" s="39"/>
      <c r="B88" s="40"/>
      <c r="C88" s="205" t="s">
        <v>80</v>
      </c>
      <c r="D88" s="205" t="s">
        <v>134</v>
      </c>
      <c r="E88" s="206" t="s">
        <v>741</v>
      </c>
      <c r="F88" s="207" t="s">
        <v>742</v>
      </c>
      <c r="G88" s="208" t="s">
        <v>208</v>
      </c>
      <c r="H88" s="209">
        <v>47.799999999999997</v>
      </c>
      <c r="I88" s="210"/>
      <c r="J88" s="211">
        <f>ROUND(I88*H88,2)</f>
        <v>0</v>
      </c>
      <c r="K88" s="207" t="s">
        <v>145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138</v>
      </c>
      <c r="AT88" s="216" t="s">
        <v>134</v>
      </c>
      <c r="AU88" s="216" t="s">
        <v>82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138</v>
      </c>
      <c r="BM88" s="216" t="s">
        <v>743</v>
      </c>
    </row>
    <row r="89" s="2" customFormat="1">
      <c r="A89" s="39"/>
      <c r="B89" s="40"/>
      <c r="C89" s="41"/>
      <c r="D89" s="218" t="s">
        <v>140</v>
      </c>
      <c r="E89" s="41"/>
      <c r="F89" s="219" t="s">
        <v>744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140</v>
      </c>
      <c r="AU89" s="18" t="s">
        <v>82</v>
      </c>
    </row>
    <row r="90" s="2" customFormat="1">
      <c r="A90" s="39"/>
      <c r="B90" s="40"/>
      <c r="C90" s="41"/>
      <c r="D90" s="223" t="s">
        <v>148</v>
      </c>
      <c r="E90" s="41"/>
      <c r="F90" s="224" t="s">
        <v>745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148</v>
      </c>
      <c r="AU90" s="18" t="s">
        <v>82</v>
      </c>
    </row>
    <row r="91" s="14" customFormat="1">
      <c r="A91" s="14"/>
      <c r="B91" s="235"/>
      <c r="C91" s="236"/>
      <c r="D91" s="218" t="s">
        <v>150</v>
      </c>
      <c r="E91" s="237" t="s">
        <v>19</v>
      </c>
      <c r="F91" s="238" t="s">
        <v>746</v>
      </c>
      <c r="G91" s="236"/>
      <c r="H91" s="239">
        <v>47.799999999999997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150</v>
      </c>
      <c r="AU91" s="245" t="s">
        <v>82</v>
      </c>
      <c r="AV91" s="14" t="s">
        <v>82</v>
      </c>
      <c r="AW91" s="14" t="s">
        <v>33</v>
      </c>
      <c r="AX91" s="14" t="s">
        <v>80</v>
      </c>
      <c r="AY91" s="245" t="s">
        <v>132</v>
      </c>
    </row>
    <row r="92" s="2" customFormat="1" ht="21.75" customHeight="1">
      <c r="A92" s="39"/>
      <c r="B92" s="40"/>
      <c r="C92" s="205" t="s">
        <v>82</v>
      </c>
      <c r="D92" s="205" t="s">
        <v>134</v>
      </c>
      <c r="E92" s="206" t="s">
        <v>350</v>
      </c>
      <c r="F92" s="207" t="s">
        <v>351</v>
      </c>
      <c r="G92" s="208" t="s">
        <v>208</v>
      </c>
      <c r="H92" s="209">
        <v>31.347999999999999</v>
      </c>
      <c r="I92" s="210"/>
      <c r="J92" s="211">
        <f>ROUND(I92*H92,2)</f>
        <v>0</v>
      </c>
      <c r="K92" s="207" t="s">
        <v>145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138</v>
      </c>
      <c r="AT92" s="216" t="s">
        <v>134</v>
      </c>
      <c r="AU92" s="216" t="s">
        <v>82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138</v>
      </c>
      <c r="BM92" s="216" t="s">
        <v>747</v>
      </c>
    </row>
    <row r="93" s="2" customFormat="1">
      <c r="A93" s="39"/>
      <c r="B93" s="40"/>
      <c r="C93" s="41"/>
      <c r="D93" s="218" t="s">
        <v>140</v>
      </c>
      <c r="E93" s="41"/>
      <c r="F93" s="219" t="s">
        <v>353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140</v>
      </c>
      <c r="AU93" s="18" t="s">
        <v>82</v>
      </c>
    </row>
    <row r="94" s="2" customFormat="1">
      <c r="A94" s="39"/>
      <c r="B94" s="40"/>
      <c r="C94" s="41"/>
      <c r="D94" s="223" t="s">
        <v>148</v>
      </c>
      <c r="E94" s="41"/>
      <c r="F94" s="224" t="s">
        <v>354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148</v>
      </c>
      <c r="AU94" s="18" t="s">
        <v>82</v>
      </c>
    </row>
    <row r="95" s="13" customFormat="1">
      <c r="A95" s="13"/>
      <c r="B95" s="225"/>
      <c r="C95" s="226"/>
      <c r="D95" s="218" t="s">
        <v>150</v>
      </c>
      <c r="E95" s="227" t="s">
        <v>19</v>
      </c>
      <c r="F95" s="228" t="s">
        <v>748</v>
      </c>
      <c r="G95" s="226"/>
      <c r="H95" s="227" t="s">
        <v>19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150</v>
      </c>
      <c r="AU95" s="234" t="s">
        <v>82</v>
      </c>
      <c r="AV95" s="13" t="s">
        <v>80</v>
      </c>
      <c r="AW95" s="13" t="s">
        <v>33</v>
      </c>
      <c r="AX95" s="13" t="s">
        <v>72</v>
      </c>
      <c r="AY95" s="234" t="s">
        <v>132</v>
      </c>
    </row>
    <row r="96" s="14" customFormat="1">
      <c r="A96" s="14"/>
      <c r="B96" s="235"/>
      <c r="C96" s="236"/>
      <c r="D96" s="218" t="s">
        <v>150</v>
      </c>
      <c r="E96" s="237" t="s">
        <v>19</v>
      </c>
      <c r="F96" s="238" t="s">
        <v>749</v>
      </c>
      <c r="G96" s="236"/>
      <c r="H96" s="239">
        <v>31.347999999999999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150</v>
      </c>
      <c r="AU96" s="245" t="s">
        <v>82</v>
      </c>
      <c r="AV96" s="14" t="s">
        <v>82</v>
      </c>
      <c r="AW96" s="14" t="s">
        <v>33</v>
      </c>
      <c r="AX96" s="14" t="s">
        <v>80</v>
      </c>
      <c r="AY96" s="245" t="s">
        <v>132</v>
      </c>
    </row>
    <row r="97" s="2" customFormat="1" ht="16.5" customHeight="1">
      <c r="A97" s="39"/>
      <c r="B97" s="40"/>
      <c r="C97" s="205" t="s">
        <v>141</v>
      </c>
      <c r="D97" s="205" t="s">
        <v>134</v>
      </c>
      <c r="E97" s="206" t="s">
        <v>362</v>
      </c>
      <c r="F97" s="207" t="s">
        <v>363</v>
      </c>
      <c r="G97" s="208" t="s">
        <v>178</v>
      </c>
      <c r="H97" s="209">
        <v>50.156999999999996</v>
      </c>
      <c r="I97" s="210"/>
      <c r="J97" s="211">
        <f>ROUND(I97*H97,2)</f>
        <v>0</v>
      </c>
      <c r="K97" s="207" t="s">
        <v>145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138</v>
      </c>
      <c r="AT97" s="216" t="s">
        <v>134</v>
      </c>
      <c r="AU97" s="216" t="s">
        <v>82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138</v>
      </c>
      <c r="BM97" s="216" t="s">
        <v>750</v>
      </c>
    </row>
    <row r="98" s="2" customFormat="1">
      <c r="A98" s="39"/>
      <c r="B98" s="40"/>
      <c r="C98" s="41"/>
      <c r="D98" s="218" t="s">
        <v>140</v>
      </c>
      <c r="E98" s="41"/>
      <c r="F98" s="219" t="s">
        <v>365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82</v>
      </c>
    </row>
    <row r="99" s="2" customFormat="1">
      <c r="A99" s="39"/>
      <c r="B99" s="40"/>
      <c r="C99" s="41"/>
      <c r="D99" s="223" t="s">
        <v>148</v>
      </c>
      <c r="E99" s="41"/>
      <c r="F99" s="224" t="s">
        <v>366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148</v>
      </c>
      <c r="AU99" s="18" t="s">
        <v>82</v>
      </c>
    </row>
    <row r="100" s="14" customFormat="1">
      <c r="A100" s="14"/>
      <c r="B100" s="235"/>
      <c r="C100" s="236"/>
      <c r="D100" s="218" t="s">
        <v>150</v>
      </c>
      <c r="E100" s="236"/>
      <c r="F100" s="238" t="s">
        <v>751</v>
      </c>
      <c r="G100" s="236"/>
      <c r="H100" s="239">
        <v>50.156999999999996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150</v>
      </c>
      <c r="AU100" s="245" t="s">
        <v>82</v>
      </c>
      <c r="AV100" s="14" t="s">
        <v>82</v>
      </c>
      <c r="AW100" s="14" t="s">
        <v>4</v>
      </c>
      <c r="AX100" s="14" t="s">
        <v>80</v>
      </c>
      <c r="AY100" s="245" t="s">
        <v>132</v>
      </c>
    </row>
    <row r="101" s="2" customFormat="1" ht="16.5" customHeight="1">
      <c r="A101" s="39"/>
      <c r="B101" s="40"/>
      <c r="C101" s="205" t="s">
        <v>138</v>
      </c>
      <c r="D101" s="205" t="s">
        <v>134</v>
      </c>
      <c r="E101" s="206" t="s">
        <v>368</v>
      </c>
      <c r="F101" s="207" t="s">
        <v>369</v>
      </c>
      <c r="G101" s="208" t="s">
        <v>208</v>
      </c>
      <c r="H101" s="209">
        <v>31.347999999999999</v>
      </c>
      <c r="I101" s="210"/>
      <c r="J101" s="211">
        <f>ROUND(I101*H101,2)</f>
        <v>0</v>
      </c>
      <c r="K101" s="207" t="s">
        <v>145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138</v>
      </c>
      <c r="AT101" s="216" t="s">
        <v>134</v>
      </c>
      <c r="AU101" s="216" t="s">
        <v>82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138</v>
      </c>
      <c r="BM101" s="216" t="s">
        <v>752</v>
      </c>
    </row>
    <row r="102" s="2" customFormat="1">
      <c r="A102" s="39"/>
      <c r="B102" s="40"/>
      <c r="C102" s="41"/>
      <c r="D102" s="218" t="s">
        <v>140</v>
      </c>
      <c r="E102" s="41"/>
      <c r="F102" s="219" t="s">
        <v>371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82</v>
      </c>
    </row>
    <row r="103" s="2" customFormat="1">
      <c r="A103" s="39"/>
      <c r="B103" s="40"/>
      <c r="C103" s="41"/>
      <c r="D103" s="223" t="s">
        <v>148</v>
      </c>
      <c r="E103" s="41"/>
      <c r="F103" s="224" t="s">
        <v>372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148</v>
      </c>
      <c r="AU103" s="18" t="s">
        <v>82</v>
      </c>
    </row>
    <row r="104" s="2" customFormat="1" ht="16.5" customHeight="1">
      <c r="A104" s="39"/>
      <c r="B104" s="40"/>
      <c r="C104" s="205" t="s">
        <v>167</v>
      </c>
      <c r="D104" s="205" t="s">
        <v>134</v>
      </c>
      <c r="E104" s="206" t="s">
        <v>594</v>
      </c>
      <c r="F104" s="207" t="s">
        <v>595</v>
      </c>
      <c r="G104" s="208" t="s">
        <v>208</v>
      </c>
      <c r="H104" s="209">
        <v>47.322000000000003</v>
      </c>
      <c r="I104" s="210"/>
      <c r="J104" s="211">
        <f>ROUND(I104*H104,2)</f>
        <v>0</v>
      </c>
      <c r="K104" s="207" t="s">
        <v>145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138</v>
      </c>
      <c r="AT104" s="216" t="s">
        <v>134</v>
      </c>
      <c r="AU104" s="216" t="s">
        <v>82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138</v>
      </c>
      <c r="BM104" s="216" t="s">
        <v>753</v>
      </c>
    </row>
    <row r="105" s="2" customFormat="1">
      <c r="A105" s="39"/>
      <c r="B105" s="40"/>
      <c r="C105" s="41"/>
      <c r="D105" s="218" t="s">
        <v>140</v>
      </c>
      <c r="E105" s="41"/>
      <c r="F105" s="219" t="s">
        <v>597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82</v>
      </c>
    </row>
    <row r="106" s="2" customFormat="1">
      <c r="A106" s="39"/>
      <c r="B106" s="40"/>
      <c r="C106" s="41"/>
      <c r="D106" s="223" t="s">
        <v>148</v>
      </c>
      <c r="E106" s="41"/>
      <c r="F106" s="224" t="s">
        <v>598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82</v>
      </c>
    </row>
    <row r="107" s="13" customFormat="1">
      <c r="A107" s="13"/>
      <c r="B107" s="225"/>
      <c r="C107" s="226"/>
      <c r="D107" s="218" t="s">
        <v>150</v>
      </c>
      <c r="E107" s="227" t="s">
        <v>19</v>
      </c>
      <c r="F107" s="228" t="s">
        <v>754</v>
      </c>
      <c r="G107" s="226"/>
      <c r="H107" s="227" t="s">
        <v>19</v>
      </c>
      <c r="I107" s="229"/>
      <c r="J107" s="226"/>
      <c r="K107" s="226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150</v>
      </c>
      <c r="AU107" s="234" t="s">
        <v>82</v>
      </c>
      <c r="AV107" s="13" t="s">
        <v>80</v>
      </c>
      <c r="AW107" s="13" t="s">
        <v>33</v>
      </c>
      <c r="AX107" s="13" t="s">
        <v>72</v>
      </c>
      <c r="AY107" s="234" t="s">
        <v>132</v>
      </c>
    </row>
    <row r="108" s="14" customFormat="1">
      <c r="A108" s="14"/>
      <c r="B108" s="235"/>
      <c r="C108" s="236"/>
      <c r="D108" s="218" t="s">
        <v>150</v>
      </c>
      <c r="E108" s="237" t="s">
        <v>19</v>
      </c>
      <c r="F108" s="238" t="s">
        <v>755</v>
      </c>
      <c r="G108" s="236"/>
      <c r="H108" s="239">
        <v>16.251999999999999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150</v>
      </c>
      <c r="AU108" s="245" t="s">
        <v>82</v>
      </c>
      <c r="AV108" s="14" t="s">
        <v>82</v>
      </c>
      <c r="AW108" s="14" t="s">
        <v>33</v>
      </c>
      <c r="AX108" s="14" t="s">
        <v>72</v>
      </c>
      <c r="AY108" s="245" t="s">
        <v>132</v>
      </c>
    </row>
    <row r="109" s="13" customFormat="1">
      <c r="A109" s="13"/>
      <c r="B109" s="225"/>
      <c r="C109" s="226"/>
      <c r="D109" s="218" t="s">
        <v>150</v>
      </c>
      <c r="E109" s="227" t="s">
        <v>19</v>
      </c>
      <c r="F109" s="228" t="s">
        <v>756</v>
      </c>
      <c r="G109" s="226"/>
      <c r="H109" s="227" t="s">
        <v>19</v>
      </c>
      <c r="I109" s="229"/>
      <c r="J109" s="226"/>
      <c r="K109" s="226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150</v>
      </c>
      <c r="AU109" s="234" t="s">
        <v>82</v>
      </c>
      <c r="AV109" s="13" t="s">
        <v>80</v>
      </c>
      <c r="AW109" s="13" t="s">
        <v>33</v>
      </c>
      <c r="AX109" s="13" t="s">
        <v>72</v>
      </c>
      <c r="AY109" s="234" t="s">
        <v>132</v>
      </c>
    </row>
    <row r="110" s="14" customFormat="1">
      <c r="A110" s="14"/>
      <c r="B110" s="235"/>
      <c r="C110" s="236"/>
      <c r="D110" s="218" t="s">
        <v>150</v>
      </c>
      <c r="E110" s="237" t="s">
        <v>19</v>
      </c>
      <c r="F110" s="238" t="s">
        <v>757</v>
      </c>
      <c r="G110" s="236"/>
      <c r="H110" s="239">
        <v>11.949999999999999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150</v>
      </c>
      <c r="AU110" s="245" t="s">
        <v>82</v>
      </c>
      <c r="AV110" s="14" t="s">
        <v>82</v>
      </c>
      <c r="AW110" s="14" t="s">
        <v>33</v>
      </c>
      <c r="AX110" s="14" t="s">
        <v>72</v>
      </c>
      <c r="AY110" s="245" t="s">
        <v>132</v>
      </c>
    </row>
    <row r="111" s="13" customFormat="1">
      <c r="A111" s="13"/>
      <c r="B111" s="225"/>
      <c r="C111" s="226"/>
      <c r="D111" s="218" t="s">
        <v>150</v>
      </c>
      <c r="E111" s="227" t="s">
        <v>19</v>
      </c>
      <c r="F111" s="228" t="s">
        <v>758</v>
      </c>
      <c r="G111" s="226"/>
      <c r="H111" s="227" t="s">
        <v>19</v>
      </c>
      <c r="I111" s="229"/>
      <c r="J111" s="226"/>
      <c r="K111" s="226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150</v>
      </c>
      <c r="AU111" s="234" t="s">
        <v>82</v>
      </c>
      <c r="AV111" s="13" t="s">
        <v>80</v>
      </c>
      <c r="AW111" s="13" t="s">
        <v>33</v>
      </c>
      <c r="AX111" s="13" t="s">
        <v>72</v>
      </c>
      <c r="AY111" s="234" t="s">
        <v>132</v>
      </c>
    </row>
    <row r="112" s="14" customFormat="1">
      <c r="A112" s="14"/>
      <c r="B112" s="235"/>
      <c r="C112" s="236"/>
      <c r="D112" s="218" t="s">
        <v>150</v>
      </c>
      <c r="E112" s="237" t="s">
        <v>19</v>
      </c>
      <c r="F112" s="238" t="s">
        <v>759</v>
      </c>
      <c r="G112" s="236"/>
      <c r="H112" s="239">
        <v>19.120000000000001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150</v>
      </c>
      <c r="AU112" s="245" t="s">
        <v>82</v>
      </c>
      <c r="AV112" s="14" t="s">
        <v>82</v>
      </c>
      <c r="AW112" s="14" t="s">
        <v>33</v>
      </c>
      <c r="AX112" s="14" t="s">
        <v>72</v>
      </c>
      <c r="AY112" s="245" t="s">
        <v>132</v>
      </c>
    </row>
    <row r="113" s="15" customFormat="1">
      <c r="A113" s="15"/>
      <c r="B113" s="263"/>
      <c r="C113" s="264"/>
      <c r="D113" s="218" t="s">
        <v>150</v>
      </c>
      <c r="E113" s="265" t="s">
        <v>19</v>
      </c>
      <c r="F113" s="266" t="s">
        <v>344</v>
      </c>
      <c r="G113" s="264"/>
      <c r="H113" s="267">
        <v>47.322000000000003</v>
      </c>
      <c r="I113" s="268"/>
      <c r="J113" s="264"/>
      <c r="K113" s="264"/>
      <c r="L113" s="269"/>
      <c r="M113" s="270"/>
      <c r="N113" s="271"/>
      <c r="O113" s="271"/>
      <c r="P113" s="271"/>
      <c r="Q113" s="271"/>
      <c r="R113" s="271"/>
      <c r="S113" s="271"/>
      <c r="T113" s="27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3" t="s">
        <v>150</v>
      </c>
      <c r="AU113" s="273" t="s">
        <v>82</v>
      </c>
      <c r="AV113" s="15" t="s">
        <v>138</v>
      </c>
      <c r="AW113" s="15" t="s">
        <v>33</v>
      </c>
      <c r="AX113" s="15" t="s">
        <v>80</v>
      </c>
      <c r="AY113" s="273" t="s">
        <v>132</v>
      </c>
    </row>
    <row r="114" s="2" customFormat="1" ht="16.5" customHeight="1">
      <c r="A114" s="39"/>
      <c r="B114" s="40"/>
      <c r="C114" s="250" t="s">
        <v>175</v>
      </c>
      <c r="D114" s="250" t="s">
        <v>266</v>
      </c>
      <c r="E114" s="251" t="s">
        <v>760</v>
      </c>
      <c r="F114" s="252" t="s">
        <v>761</v>
      </c>
      <c r="G114" s="253" t="s">
        <v>178</v>
      </c>
      <c r="H114" s="254">
        <v>22.108000000000001</v>
      </c>
      <c r="I114" s="255"/>
      <c r="J114" s="256">
        <f>ROUND(I114*H114,2)</f>
        <v>0</v>
      </c>
      <c r="K114" s="252" t="s">
        <v>145</v>
      </c>
      <c r="L114" s="257"/>
      <c r="M114" s="258" t="s">
        <v>19</v>
      </c>
      <c r="N114" s="259" t="s">
        <v>43</v>
      </c>
      <c r="O114" s="85"/>
      <c r="P114" s="214">
        <f>O114*H114</f>
        <v>0</v>
      </c>
      <c r="Q114" s="214">
        <v>1</v>
      </c>
      <c r="R114" s="214">
        <f>Q114*H114</f>
        <v>22.108000000000001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159</v>
      </c>
      <c r="AT114" s="216" t="s">
        <v>266</v>
      </c>
      <c r="AU114" s="216" t="s">
        <v>82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138</v>
      </c>
      <c r="BM114" s="216" t="s">
        <v>762</v>
      </c>
    </row>
    <row r="115" s="2" customFormat="1">
      <c r="A115" s="39"/>
      <c r="B115" s="40"/>
      <c r="C115" s="41"/>
      <c r="D115" s="218" t="s">
        <v>140</v>
      </c>
      <c r="E115" s="41"/>
      <c r="F115" s="219" t="s">
        <v>761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82</v>
      </c>
    </row>
    <row r="116" s="13" customFormat="1">
      <c r="A116" s="13"/>
      <c r="B116" s="225"/>
      <c r="C116" s="226"/>
      <c r="D116" s="218" t="s">
        <v>150</v>
      </c>
      <c r="E116" s="227" t="s">
        <v>19</v>
      </c>
      <c r="F116" s="228" t="s">
        <v>763</v>
      </c>
      <c r="G116" s="226"/>
      <c r="H116" s="227" t="s">
        <v>19</v>
      </c>
      <c r="I116" s="229"/>
      <c r="J116" s="226"/>
      <c r="K116" s="226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150</v>
      </c>
      <c r="AU116" s="234" t="s">
        <v>82</v>
      </c>
      <c r="AV116" s="13" t="s">
        <v>80</v>
      </c>
      <c r="AW116" s="13" t="s">
        <v>33</v>
      </c>
      <c r="AX116" s="13" t="s">
        <v>72</v>
      </c>
      <c r="AY116" s="234" t="s">
        <v>132</v>
      </c>
    </row>
    <row r="117" s="14" customFormat="1">
      <c r="A117" s="14"/>
      <c r="B117" s="235"/>
      <c r="C117" s="236"/>
      <c r="D117" s="218" t="s">
        <v>150</v>
      </c>
      <c r="E117" s="237" t="s">
        <v>19</v>
      </c>
      <c r="F117" s="238" t="s">
        <v>764</v>
      </c>
      <c r="G117" s="236"/>
      <c r="H117" s="239">
        <v>11.949999999999999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150</v>
      </c>
      <c r="AU117" s="245" t="s">
        <v>82</v>
      </c>
      <c r="AV117" s="14" t="s">
        <v>82</v>
      </c>
      <c r="AW117" s="14" t="s">
        <v>33</v>
      </c>
      <c r="AX117" s="14" t="s">
        <v>80</v>
      </c>
      <c r="AY117" s="245" t="s">
        <v>132</v>
      </c>
    </row>
    <row r="118" s="14" customFormat="1">
      <c r="A118" s="14"/>
      <c r="B118" s="235"/>
      <c r="C118" s="236"/>
      <c r="D118" s="218" t="s">
        <v>150</v>
      </c>
      <c r="E118" s="236"/>
      <c r="F118" s="238" t="s">
        <v>765</v>
      </c>
      <c r="G118" s="236"/>
      <c r="H118" s="239">
        <v>22.108000000000001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150</v>
      </c>
      <c r="AU118" s="245" t="s">
        <v>82</v>
      </c>
      <c r="AV118" s="14" t="s">
        <v>82</v>
      </c>
      <c r="AW118" s="14" t="s">
        <v>4</v>
      </c>
      <c r="AX118" s="14" t="s">
        <v>80</v>
      </c>
      <c r="AY118" s="245" t="s">
        <v>132</v>
      </c>
    </row>
    <row r="119" s="2" customFormat="1" ht="16.5" customHeight="1">
      <c r="A119" s="39"/>
      <c r="B119" s="40"/>
      <c r="C119" s="250" t="s">
        <v>224</v>
      </c>
      <c r="D119" s="250" t="s">
        <v>266</v>
      </c>
      <c r="E119" s="251" t="s">
        <v>766</v>
      </c>
      <c r="F119" s="252" t="s">
        <v>767</v>
      </c>
      <c r="G119" s="253" t="s">
        <v>178</v>
      </c>
      <c r="H119" s="254">
        <v>35.372</v>
      </c>
      <c r="I119" s="255"/>
      <c r="J119" s="256">
        <f>ROUND(I119*H119,2)</f>
        <v>0</v>
      </c>
      <c r="K119" s="252" t="s">
        <v>145</v>
      </c>
      <c r="L119" s="257"/>
      <c r="M119" s="258" t="s">
        <v>19</v>
      </c>
      <c r="N119" s="259" t="s">
        <v>43</v>
      </c>
      <c r="O119" s="85"/>
      <c r="P119" s="214">
        <f>O119*H119</f>
        <v>0</v>
      </c>
      <c r="Q119" s="214">
        <v>1</v>
      </c>
      <c r="R119" s="214">
        <f>Q119*H119</f>
        <v>35.372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159</v>
      </c>
      <c r="AT119" s="216" t="s">
        <v>266</v>
      </c>
      <c r="AU119" s="216" t="s">
        <v>82</v>
      </c>
      <c r="AY119" s="18" t="s">
        <v>132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138</v>
      </c>
      <c r="BM119" s="216" t="s">
        <v>768</v>
      </c>
    </row>
    <row r="120" s="2" customFormat="1">
      <c r="A120" s="39"/>
      <c r="B120" s="40"/>
      <c r="C120" s="41"/>
      <c r="D120" s="218" t="s">
        <v>140</v>
      </c>
      <c r="E120" s="41"/>
      <c r="F120" s="219" t="s">
        <v>767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82</v>
      </c>
    </row>
    <row r="121" s="14" customFormat="1">
      <c r="A121" s="14"/>
      <c r="B121" s="235"/>
      <c r="C121" s="236"/>
      <c r="D121" s="218" t="s">
        <v>150</v>
      </c>
      <c r="E121" s="237" t="s">
        <v>19</v>
      </c>
      <c r="F121" s="238" t="s">
        <v>769</v>
      </c>
      <c r="G121" s="236"/>
      <c r="H121" s="239">
        <v>19.120000000000001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150</v>
      </c>
      <c r="AU121" s="245" t="s">
        <v>82</v>
      </c>
      <c r="AV121" s="14" t="s">
        <v>82</v>
      </c>
      <c r="AW121" s="14" t="s">
        <v>33</v>
      </c>
      <c r="AX121" s="14" t="s">
        <v>80</v>
      </c>
      <c r="AY121" s="245" t="s">
        <v>132</v>
      </c>
    </row>
    <row r="122" s="14" customFormat="1">
      <c r="A122" s="14"/>
      <c r="B122" s="235"/>
      <c r="C122" s="236"/>
      <c r="D122" s="218" t="s">
        <v>150</v>
      </c>
      <c r="E122" s="236"/>
      <c r="F122" s="238" t="s">
        <v>770</v>
      </c>
      <c r="G122" s="236"/>
      <c r="H122" s="239">
        <v>35.372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150</v>
      </c>
      <c r="AU122" s="245" t="s">
        <v>82</v>
      </c>
      <c r="AV122" s="14" t="s">
        <v>82</v>
      </c>
      <c r="AW122" s="14" t="s">
        <v>4</v>
      </c>
      <c r="AX122" s="14" t="s">
        <v>80</v>
      </c>
      <c r="AY122" s="245" t="s">
        <v>132</v>
      </c>
    </row>
    <row r="123" s="12" customFormat="1" ht="22.8" customHeight="1">
      <c r="A123" s="12"/>
      <c r="B123" s="189"/>
      <c r="C123" s="190"/>
      <c r="D123" s="191" t="s">
        <v>71</v>
      </c>
      <c r="E123" s="203" t="s">
        <v>82</v>
      </c>
      <c r="F123" s="203" t="s">
        <v>214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SUM(P124:P126)</f>
        <v>0</v>
      </c>
      <c r="Q123" s="197"/>
      <c r="R123" s="198">
        <f>SUM(R124:R126)</f>
        <v>0.058554999999999996</v>
      </c>
      <c r="S123" s="197"/>
      <c r="T123" s="199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80</v>
      </c>
      <c r="AT123" s="201" t="s">
        <v>71</v>
      </c>
      <c r="AU123" s="201" t="s">
        <v>80</v>
      </c>
      <c r="AY123" s="200" t="s">
        <v>132</v>
      </c>
      <c r="BK123" s="202">
        <f>SUM(BK124:BK126)</f>
        <v>0</v>
      </c>
    </row>
    <row r="124" s="2" customFormat="1" ht="16.5" customHeight="1">
      <c r="A124" s="39"/>
      <c r="B124" s="40"/>
      <c r="C124" s="205" t="s">
        <v>159</v>
      </c>
      <c r="D124" s="205" t="s">
        <v>134</v>
      </c>
      <c r="E124" s="206" t="s">
        <v>771</v>
      </c>
      <c r="F124" s="207" t="s">
        <v>772</v>
      </c>
      <c r="G124" s="208" t="s">
        <v>137</v>
      </c>
      <c r="H124" s="209">
        <v>119.5</v>
      </c>
      <c r="I124" s="210"/>
      <c r="J124" s="211">
        <f>ROUND(I124*H124,2)</f>
        <v>0</v>
      </c>
      <c r="K124" s="207" t="s">
        <v>145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0.00048999999999999998</v>
      </c>
      <c r="R124" s="214">
        <f>Q124*H124</f>
        <v>0.058554999999999996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138</v>
      </c>
      <c r="AT124" s="216" t="s">
        <v>134</v>
      </c>
      <c r="AU124" s="216" t="s">
        <v>82</v>
      </c>
      <c r="AY124" s="18" t="s">
        <v>132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138</v>
      </c>
      <c r="BM124" s="216" t="s">
        <v>773</v>
      </c>
    </row>
    <row r="125" s="2" customFormat="1">
      <c r="A125" s="39"/>
      <c r="B125" s="40"/>
      <c r="C125" s="41"/>
      <c r="D125" s="218" t="s">
        <v>140</v>
      </c>
      <c r="E125" s="41"/>
      <c r="F125" s="219" t="s">
        <v>774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82</v>
      </c>
    </row>
    <row r="126" s="2" customFormat="1">
      <c r="A126" s="39"/>
      <c r="B126" s="40"/>
      <c r="C126" s="41"/>
      <c r="D126" s="223" t="s">
        <v>148</v>
      </c>
      <c r="E126" s="41"/>
      <c r="F126" s="224" t="s">
        <v>775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82</v>
      </c>
    </row>
    <row r="127" s="12" customFormat="1" ht="22.8" customHeight="1">
      <c r="A127" s="12"/>
      <c r="B127" s="189"/>
      <c r="C127" s="190"/>
      <c r="D127" s="191" t="s">
        <v>71</v>
      </c>
      <c r="E127" s="203" t="s">
        <v>138</v>
      </c>
      <c r="F127" s="203" t="s">
        <v>248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SUM(P128:P132)</f>
        <v>0</v>
      </c>
      <c r="Q127" s="197"/>
      <c r="R127" s="198">
        <f>SUM(R128:R132)</f>
        <v>0</v>
      </c>
      <c r="S127" s="197"/>
      <c r="T127" s="199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80</v>
      </c>
      <c r="AT127" s="201" t="s">
        <v>71</v>
      </c>
      <c r="AU127" s="201" t="s">
        <v>80</v>
      </c>
      <c r="AY127" s="200" t="s">
        <v>132</v>
      </c>
      <c r="BK127" s="202">
        <f>SUM(BK128:BK132)</f>
        <v>0</v>
      </c>
    </row>
    <row r="128" s="2" customFormat="1" ht="16.5" customHeight="1">
      <c r="A128" s="39"/>
      <c r="B128" s="40"/>
      <c r="C128" s="205" t="s">
        <v>232</v>
      </c>
      <c r="D128" s="205" t="s">
        <v>134</v>
      </c>
      <c r="E128" s="206" t="s">
        <v>776</v>
      </c>
      <c r="F128" s="207" t="s">
        <v>777</v>
      </c>
      <c r="G128" s="208" t="s">
        <v>208</v>
      </c>
      <c r="H128" s="209">
        <v>0.14399999999999999</v>
      </c>
      <c r="I128" s="210"/>
      <c r="J128" s="211">
        <f>ROUND(I128*H128,2)</f>
        <v>0</v>
      </c>
      <c r="K128" s="207" t="s">
        <v>145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138</v>
      </c>
      <c r="AT128" s="216" t="s">
        <v>134</v>
      </c>
      <c r="AU128" s="216" t="s">
        <v>82</v>
      </c>
      <c r="AY128" s="18" t="s">
        <v>132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138</v>
      </c>
      <c r="BM128" s="216" t="s">
        <v>778</v>
      </c>
    </row>
    <row r="129" s="2" customFormat="1">
      <c r="A129" s="39"/>
      <c r="B129" s="40"/>
      <c r="C129" s="41"/>
      <c r="D129" s="218" t="s">
        <v>140</v>
      </c>
      <c r="E129" s="41"/>
      <c r="F129" s="219" t="s">
        <v>779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82</v>
      </c>
    </row>
    <row r="130" s="2" customFormat="1">
      <c r="A130" s="39"/>
      <c r="B130" s="40"/>
      <c r="C130" s="41"/>
      <c r="D130" s="223" t="s">
        <v>148</v>
      </c>
      <c r="E130" s="41"/>
      <c r="F130" s="224" t="s">
        <v>780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148</v>
      </c>
      <c r="AU130" s="18" t="s">
        <v>82</v>
      </c>
    </row>
    <row r="131" s="13" customFormat="1">
      <c r="A131" s="13"/>
      <c r="B131" s="225"/>
      <c r="C131" s="226"/>
      <c r="D131" s="218" t="s">
        <v>150</v>
      </c>
      <c r="E131" s="227" t="s">
        <v>19</v>
      </c>
      <c r="F131" s="228" t="s">
        <v>781</v>
      </c>
      <c r="G131" s="226"/>
      <c r="H131" s="227" t="s">
        <v>19</v>
      </c>
      <c r="I131" s="229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150</v>
      </c>
      <c r="AU131" s="234" t="s">
        <v>82</v>
      </c>
      <c r="AV131" s="13" t="s">
        <v>80</v>
      </c>
      <c r="AW131" s="13" t="s">
        <v>33</v>
      </c>
      <c r="AX131" s="13" t="s">
        <v>72</v>
      </c>
      <c r="AY131" s="234" t="s">
        <v>132</v>
      </c>
    </row>
    <row r="132" s="14" customFormat="1">
      <c r="A132" s="14"/>
      <c r="B132" s="235"/>
      <c r="C132" s="236"/>
      <c r="D132" s="218" t="s">
        <v>150</v>
      </c>
      <c r="E132" s="237" t="s">
        <v>19</v>
      </c>
      <c r="F132" s="238" t="s">
        <v>782</v>
      </c>
      <c r="G132" s="236"/>
      <c r="H132" s="239">
        <v>0.14399999999999999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150</v>
      </c>
      <c r="AU132" s="245" t="s">
        <v>82</v>
      </c>
      <c r="AV132" s="14" t="s">
        <v>82</v>
      </c>
      <c r="AW132" s="14" t="s">
        <v>33</v>
      </c>
      <c r="AX132" s="14" t="s">
        <v>80</v>
      </c>
      <c r="AY132" s="245" t="s">
        <v>132</v>
      </c>
    </row>
    <row r="133" s="12" customFormat="1" ht="22.8" customHeight="1">
      <c r="A133" s="12"/>
      <c r="B133" s="189"/>
      <c r="C133" s="190"/>
      <c r="D133" s="191" t="s">
        <v>71</v>
      </c>
      <c r="E133" s="203" t="s">
        <v>159</v>
      </c>
      <c r="F133" s="203" t="s">
        <v>160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SUM(P134:P162)</f>
        <v>0</v>
      </c>
      <c r="Q133" s="197"/>
      <c r="R133" s="198">
        <f>SUM(R134:R162)</f>
        <v>1.97742</v>
      </c>
      <c r="S133" s="197"/>
      <c r="T133" s="199">
        <f>SUM(T134:T162)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80</v>
      </c>
      <c r="AT133" s="201" t="s">
        <v>71</v>
      </c>
      <c r="AU133" s="201" t="s">
        <v>80</v>
      </c>
      <c r="AY133" s="200" t="s">
        <v>132</v>
      </c>
      <c r="BK133" s="202">
        <f>SUM(BK134:BK162)</f>
        <v>0</v>
      </c>
    </row>
    <row r="134" s="2" customFormat="1" ht="16.5" customHeight="1">
      <c r="A134" s="39"/>
      <c r="B134" s="40"/>
      <c r="C134" s="205" t="s">
        <v>240</v>
      </c>
      <c r="D134" s="205" t="s">
        <v>134</v>
      </c>
      <c r="E134" s="206" t="s">
        <v>783</v>
      </c>
      <c r="F134" s="207" t="s">
        <v>784</v>
      </c>
      <c r="G134" s="208" t="s">
        <v>204</v>
      </c>
      <c r="H134" s="209">
        <v>1</v>
      </c>
      <c r="I134" s="210"/>
      <c r="J134" s="211">
        <f>ROUND(I134*H134,2)</f>
        <v>0</v>
      </c>
      <c r="K134" s="207" t="s">
        <v>145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1.5307299999999999</v>
      </c>
      <c r="R134" s="214">
        <f>Q134*H134</f>
        <v>1.5307299999999999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138</v>
      </c>
      <c r="AT134" s="216" t="s">
        <v>134</v>
      </c>
      <c r="AU134" s="216" t="s">
        <v>82</v>
      </c>
      <c r="AY134" s="18" t="s">
        <v>132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138</v>
      </c>
      <c r="BM134" s="216" t="s">
        <v>785</v>
      </c>
    </row>
    <row r="135" s="2" customFormat="1">
      <c r="A135" s="39"/>
      <c r="B135" s="40"/>
      <c r="C135" s="41"/>
      <c r="D135" s="218" t="s">
        <v>140</v>
      </c>
      <c r="E135" s="41"/>
      <c r="F135" s="219" t="s">
        <v>786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82</v>
      </c>
    </row>
    <row r="136" s="2" customFormat="1">
      <c r="A136" s="39"/>
      <c r="B136" s="40"/>
      <c r="C136" s="41"/>
      <c r="D136" s="223" t="s">
        <v>148</v>
      </c>
      <c r="E136" s="41"/>
      <c r="F136" s="224" t="s">
        <v>787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148</v>
      </c>
      <c r="AU136" s="18" t="s">
        <v>82</v>
      </c>
    </row>
    <row r="137" s="13" customFormat="1">
      <c r="A137" s="13"/>
      <c r="B137" s="225"/>
      <c r="C137" s="226"/>
      <c r="D137" s="218" t="s">
        <v>150</v>
      </c>
      <c r="E137" s="227" t="s">
        <v>19</v>
      </c>
      <c r="F137" s="228" t="s">
        <v>788</v>
      </c>
      <c r="G137" s="226"/>
      <c r="H137" s="227" t="s">
        <v>19</v>
      </c>
      <c r="I137" s="229"/>
      <c r="J137" s="226"/>
      <c r="K137" s="226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150</v>
      </c>
      <c r="AU137" s="234" t="s">
        <v>82</v>
      </c>
      <c r="AV137" s="13" t="s">
        <v>80</v>
      </c>
      <c r="AW137" s="13" t="s">
        <v>33</v>
      </c>
      <c r="AX137" s="13" t="s">
        <v>72</v>
      </c>
      <c r="AY137" s="234" t="s">
        <v>132</v>
      </c>
    </row>
    <row r="138" s="13" customFormat="1">
      <c r="A138" s="13"/>
      <c r="B138" s="225"/>
      <c r="C138" s="226"/>
      <c r="D138" s="218" t="s">
        <v>150</v>
      </c>
      <c r="E138" s="227" t="s">
        <v>19</v>
      </c>
      <c r="F138" s="228" t="s">
        <v>789</v>
      </c>
      <c r="G138" s="226"/>
      <c r="H138" s="227" t="s">
        <v>19</v>
      </c>
      <c r="I138" s="229"/>
      <c r="J138" s="226"/>
      <c r="K138" s="226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150</v>
      </c>
      <c r="AU138" s="234" t="s">
        <v>82</v>
      </c>
      <c r="AV138" s="13" t="s">
        <v>80</v>
      </c>
      <c r="AW138" s="13" t="s">
        <v>33</v>
      </c>
      <c r="AX138" s="13" t="s">
        <v>72</v>
      </c>
      <c r="AY138" s="234" t="s">
        <v>132</v>
      </c>
    </row>
    <row r="139" s="13" customFormat="1">
      <c r="A139" s="13"/>
      <c r="B139" s="225"/>
      <c r="C139" s="226"/>
      <c r="D139" s="218" t="s">
        <v>150</v>
      </c>
      <c r="E139" s="227" t="s">
        <v>19</v>
      </c>
      <c r="F139" s="228" t="s">
        <v>790</v>
      </c>
      <c r="G139" s="226"/>
      <c r="H139" s="227" t="s">
        <v>19</v>
      </c>
      <c r="I139" s="229"/>
      <c r="J139" s="226"/>
      <c r="K139" s="226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150</v>
      </c>
      <c r="AU139" s="234" t="s">
        <v>82</v>
      </c>
      <c r="AV139" s="13" t="s">
        <v>80</v>
      </c>
      <c r="AW139" s="13" t="s">
        <v>33</v>
      </c>
      <c r="AX139" s="13" t="s">
        <v>72</v>
      </c>
      <c r="AY139" s="234" t="s">
        <v>132</v>
      </c>
    </row>
    <row r="140" s="14" customFormat="1">
      <c r="A140" s="14"/>
      <c r="B140" s="235"/>
      <c r="C140" s="236"/>
      <c r="D140" s="218" t="s">
        <v>150</v>
      </c>
      <c r="E140" s="237" t="s">
        <v>19</v>
      </c>
      <c r="F140" s="238" t="s">
        <v>80</v>
      </c>
      <c r="G140" s="236"/>
      <c r="H140" s="239">
        <v>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150</v>
      </c>
      <c r="AU140" s="245" t="s">
        <v>82</v>
      </c>
      <c r="AV140" s="14" t="s">
        <v>82</v>
      </c>
      <c r="AW140" s="14" t="s">
        <v>33</v>
      </c>
      <c r="AX140" s="14" t="s">
        <v>80</v>
      </c>
      <c r="AY140" s="245" t="s">
        <v>132</v>
      </c>
    </row>
    <row r="141" s="2" customFormat="1" ht="16.5" customHeight="1">
      <c r="A141" s="39"/>
      <c r="B141" s="40"/>
      <c r="C141" s="205" t="s">
        <v>249</v>
      </c>
      <c r="D141" s="205" t="s">
        <v>134</v>
      </c>
      <c r="E141" s="206" t="s">
        <v>791</v>
      </c>
      <c r="F141" s="207" t="s">
        <v>792</v>
      </c>
      <c r="G141" s="208" t="s">
        <v>204</v>
      </c>
      <c r="H141" s="209">
        <v>1</v>
      </c>
      <c r="I141" s="210"/>
      <c r="J141" s="211">
        <f>ROUND(I141*H141,2)</f>
        <v>0</v>
      </c>
      <c r="K141" s="207" t="s">
        <v>145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0.41132000000000002</v>
      </c>
      <c r="R141" s="214">
        <f>Q141*H141</f>
        <v>0.41132000000000002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138</v>
      </c>
      <c r="AT141" s="216" t="s">
        <v>134</v>
      </c>
      <c r="AU141" s="216" t="s">
        <v>82</v>
      </c>
      <c r="AY141" s="18" t="s">
        <v>132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138</v>
      </c>
      <c r="BM141" s="216" t="s">
        <v>793</v>
      </c>
    </row>
    <row r="142" s="2" customFormat="1">
      <c r="A142" s="39"/>
      <c r="B142" s="40"/>
      <c r="C142" s="41"/>
      <c r="D142" s="218" t="s">
        <v>140</v>
      </c>
      <c r="E142" s="41"/>
      <c r="F142" s="219" t="s">
        <v>794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82</v>
      </c>
    </row>
    <row r="143" s="2" customFormat="1">
      <c r="A143" s="39"/>
      <c r="B143" s="40"/>
      <c r="C143" s="41"/>
      <c r="D143" s="223" t="s">
        <v>148</v>
      </c>
      <c r="E143" s="41"/>
      <c r="F143" s="224" t="s">
        <v>795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148</v>
      </c>
      <c r="AU143" s="18" t="s">
        <v>82</v>
      </c>
    </row>
    <row r="144" s="2" customFormat="1" ht="24.15" customHeight="1">
      <c r="A144" s="39"/>
      <c r="B144" s="40"/>
      <c r="C144" s="205" t="s">
        <v>259</v>
      </c>
      <c r="D144" s="205" t="s">
        <v>134</v>
      </c>
      <c r="E144" s="206" t="s">
        <v>796</v>
      </c>
      <c r="F144" s="207" t="s">
        <v>797</v>
      </c>
      <c r="G144" s="208" t="s">
        <v>204</v>
      </c>
      <c r="H144" s="209">
        <v>3</v>
      </c>
      <c r="I144" s="210"/>
      <c r="J144" s="211">
        <f>ROUND(I144*H144,2)</f>
        <v>0</v>
      </c>
      <c r="K144" s="207" t="s">
        <v>145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1.0000000000000001E-05</v>
      </c>
      <c r="R144" s="214">
        <f>Q144*H144</f>
        <v>3.0000000000000004E-05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138</v>
      </c>
      <c r="AT144" s="216" t="s">
        <v>134</v>
      </c>
      <c r="AU144" s="216" t="s">
        <v>82</v>
      </c>
      <c r="AY144" s="18" t="s">
        <v>132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138</v>
      </c>
      <c r="BM144" s="216" t="s">
        <v>798</v>
      </c>
    </row>
    <row r="145" s="2" customFormat="1">
      <c r="A145" s="39"/>
      <c r="B145" s="40"/>
      <c r="C145" s="41"/>
      <c r="D145" s="218" t="s">
        <v>140</v>
      </c>
      <c r="E145" s="41"/>
      <c r="F145" s="219" t="s">
        <v>799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82</v>
      </c>
    </row>
    <row r="146" s="2" customFormat="1">
      <c r="A146" s="39"/>
      <c r="B146" s="40"/>
      <c r="C146" s="41"/>
      <c r="D146" s="223" t="s">
        <v>148</v>
      </c>
      <c r="E146" s="41"/>
      <c r="F146" s="224" t="s">
        <v>800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148</v>
      </c>
      <c r="AU146" s="18" t="s">
        <v>82</v>
      </c>
    </row>
    <row r="147" s="13" customFormat="1">
      <c r="A147" s="13"/>
      <c r="B147" s="225"/>
      <c r="C147" s="226"/>
      <c r="D147" s="218" t="s">
        <v>150</v>
      </c>
      <c r="E147" s="227" t="s">
        <v>19</v>
      </c>
      <c r="F147" s="228" t="s">
        <v>801</v>
      </c>
      <c r="G147" s="226"/>
      <c r="H147" s="227" t="s">
        <v>19</v>
      </c>
      <c r="I147" s="229"/>
      <c r="J147" s="226"/>
      <c r="K147" s="226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150</v>
      </c>
      <c r="AU147" s="234" t="s">
        <v>82</v>
      </c>
      <c r="AV147" s="13" t="s">
        <v>80</v>
      </c>
      <c r="AW147" s="13" t="s">
        <v>33</v>
      </c>
      <c r="AX147" s="13" t="s">
        <v>72</v>
      </c>
      <c r="AY147" s="234" t="s">
        <v>132</v>
      </c>
    </row>
    <row r="148" s="14" customFormat="1">
      <c r="A148" s="14"/>
      <c r="B148" s="235"/>
      <c r="C148" s="236"/>
      <c r="D148" s="218" t="s">
        <v>150</v>
      </c>
      <c r="E148" s="237" t="s">
        <v>19</v>
      </c>
      <c r="F148" s="238" t="s">
        <v>141</v>
      </c>
      <c r="G148" s="236"/>
      <c r="H148" s="239">
        <v>3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150</v>
      </c>
      <c r="AU148" s="245" t="s">
        <v>82</v>
      </c>
      <c r="AV148" s="14" t="s">
        <v>82</v>
      </c>
      <c r="AW148" s="14" t="s">
        <v>33</v>
      </c>
      <c r="AX148" s="14" t="s">
        <v>80</v>
      </c>
      <c r="AY148" s="245" t="s">
        <v>132</v>
      </c>
    </row>
    <row r="149" s="2" customFormat="1" ht="24.15" customHeight="1">
      <c r="A149" s="39"/>
      <c r="B149" s="40"/>
      <c r="C149" s="205" t="s">
        <v>265</v>
      </c>
      <c r="D149" s="205" t="s">
        <v>134</v>
      </c>
      <c r="E149" s="206" t="s">
        <v>802</v>
      </c>
      <c r="F149" s="207" t="s">
        <v>803</v>
      </c>
      <c r="G149" s="208" t="s">
        <v>204</v>
      </c>
      <c r="H149" s="209">
        <v>3</v>
      </c>
      <c r="I149" s="210"/>
      <c r="J149" s="211">
        <f>ROUND(I149*H149,2)</f>
        <v>0</v>
      </c>
      <c r="K149" s="207" t="s">
        <v>145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1.0000000000000001E-05</v>
      </c>
      <c r="R149" s="214">
        <f>Q149*H149</f>
        <v>3.0000000000000004E-05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138</v>
      </c>
      <c r="AT149" s="216" t="s">
        <v>134</v>
      </c>
      <c r="AU149" s="216" t="s">
        <v>82</v>
      </c>
      <c r="AY149" s="18" t="s">
        <v>132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138</v>
      </c>
      <c r="BM149" s="216" t="s">
        <v>804</v>
      </c>
    </row>
    <row r="150" s="2" customFormat="1">
      <c r="A150" s="39"/>
      <c r="B150" s="40"/>
      <c r="C150" s="41"/>
      <c r="D150" s="218" t="s">
        <v>140</v>
      </c>
      <c r="E150" s="41"/>
      <c r="F150" s="219" t="s">
        <v>805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82</v>
      </c>
    </row>
    <row r="151" s="2" customFormat="1">
      <c r="A151" s="39"/>
      <c r="B151" s="40"/>
      <c r="C151" s="41"/>
      <c r="D151" s="223" t="s">
        <v>148</v>
      </c>
      <c r="E151" s="41"/>
      <c r="F151" s="224" t="s">
        <v>806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148</v>
      </c>
      <c r="AU151" s="18" t="s">
        <v>82</v>
      </c>
    </row>
    <row r="152" s="2" customFormat="1" ht="21.75" customHeight="1">
      <c r="A152" s="39"/>
      <c r="B152" s="40"/>
      <c r="C152" s="205" t="s">
        <v>270</v>
      </c>
      <c r="D152" s="205" t="s">
        <v>134</v>
      </c>
      <c r="E152" s="206" t="s">
        <v>807</v>
      </c>
      <c r="F152" s="207" t="s">
        <v>808</v>
      </c>
      <c r="G152" s="208" t="s">
        <v>204</v>
      </c>
      <c r="H152" s="209">
        <v>3</v>
      </c>
      <c r="I152" s="210"/>
      <c r="J152" s="211">
        <f>ROUND(I152*H152,2)</f>
        <v>0</v>
      </c>
      <c r="K152" s="207" t="s">
        <v>145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6.9999999999999994E-05</v>
      </c>
      <c r="R152" s="214">
        <f>Q152*H152</f>
        <v>0.00020999999999999998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138</v>
      </c>
      <c r="AT152" s="216" t="s">
        <v>134</v>
      </c>
      <c r="AU152" s="216" t="s">
        <v>82</v>
      </c>
      <c r="AY152" s="18" t="s">
        <v>132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138</v>
      </c>
      <c r="BM152" s="216" t="s">
        <v>809</v>
      </c>
    </row>
    <row r="153" s="2" customFormat="1">
      <c r="A153" s="39"/>
      <c r="B153" s="40"/>
      <c r="C153" s="41"/>
      <c r="D153" s="218" t="s">
        <v>140</v>
      </c>
      <c r="E153" s="41"/>
      <c r="F153" s="219" t="s">
        <v>810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140</v>
      </c>
      <c r="AU153" s="18" t="s">
        <v>82</v>
      </c>
    </row>
    <row r="154" s="2" customFormat="1">
      <c r="A154" s="39"/>
      <c r="B154" s="40"/>
      <c r="C154" s="41"/>
      <c r="D154" s="223" t="s">
        <v>148</v>
      </c>
      <c r="E154" s="41"/>
      <c r="F154" s="224" t="s">
        <v>811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148</v>
      </c>
      <c r="AU154" s="18" t="s">
        <v>82</v>
      </c>
    </row>
    <row r="155" s="2" customFormat="1" ht="24.15" customHeight="1">
      <c r="A155" s="39"/>
      <c r="B155" s="40"/>
      <c r="C155" s="205" t="s">
        <v>8</v>
      </c>
      <c r="D155" s="205" t="s">
        <v>134</v>
      </c>
      <c r="E155" s="206" t="s">
        <v>812</v>
      </c>
      <c r="F155" s="207" t="s">
        <v>813</v>
      </c>
      <c r="G155" s="208" t="s">
        <v>204</v>
      </c>
      <c r="H155" s="209">
        <v>3</v>
      </c>
      <c r="I155" s="210"/>
      <c r="J155" s="211">
        <f>ROUND(I155*H155,2)</f>
        <v>0</v>
      </c>
      <c r="K155" s="207" t="s">
        <v>145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0.0117</v>
      </c>
      <c r="R155" s="214">
        <f>Q155*H155</f>
        <v>0.035099999999999999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138</v>
      </c>
      <c r="AT155" s="216" t="s">
        <v>134</v>
      </c>
      <c r="AU155" s="216" t="s">
        <v>82</v>
      </c>
      <c r="AY155" s="18" t="s">
        <v>132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138</v>
      </c>
      <c r="BM155" s="216" t="s">
        <v>814</v>
      </c>
    </row>
    <row r="156" s="2" customFormat="1">
      <c r="A156" s="39"/>
      <c r="B156" s="40"/>
      <c r="C156" s="41"/>
      <c r="D156" s="218" t="s">
        <v>140</v>
      </c>
      <c r="E156" s="41"/>
      <c r="F156" s="219" t="s">
        <v>815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140</v>
      </c>
      <c r="AU156" s="18" t="s">
        <v>82</v>
      </c>
    </row>
    <row r="157" s="2" customFormat="1">
      <c r="A157" s="39"/>
      <c r="B157" s="40"/>
      <c r="C157" s="41"/>
      <c r="D157" s="223" t="s">
        <v>148</v>
      </c>
      <c r="E157" s="41"/>
      <c r="F157" s="224" t="s">
        <v>816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148</v>
      </c>
      <c r="AU157" s="18" t="s">
        <v>82</v>
      </c>
    </row>
    <row r="158" s="2" customFormat="1" ht="24.15" customHeight="1">
      <c r="A158" s="39"/>
      <c r="B158" s="40"/>
      <c r="C158" s="205" t="s">
        <v>277</v>
      </c>
      <c r="D158" s="205" t="s">
        <v>134</v>
      </c>
      <c r="E158" s="206" t="s">
        <v>817</v>
      </c>
      <c r="F158" s="207" t="s">
        <v>818</v>
      </c>
      <c r="G158" s="208" t="s">
        <v>204</v>
      </c>
      <c r="H158" s="209">
        <v>3</v>
      </c>
      <c r="I158" s="210"/>
      <c r="J158" s="211">
        <f>ROUND(I158*H158,2)</f>
        <v>0</v>
      </c>
      <c r="K158" s="207" t="s">
        <v>145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138</v>
      </c>
      <c r="AT158" s="216" t="s">
        <v>134</v>
      </c>
      <c r="AU158" s="216" t="s">
        <v>82</v>
      </c>
      <c r="AY158" s="18" t="s">
        <v>132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138</v>
      </c>
      <c r="BM158" s="216" t="s">
        <v>819</v>
      </c>
    </row>
    <row r="159" s="2" customFormat="1">
      <c r="A159" s="39"/>
      <c r="B159" s="40"/>
      <c r="C159" s="41"/>
      <c r="D159" s="218" t="s">
        <v>140</v>
      </c>
      <c r="E159" s="41"/>
      <c r="F159" s="219" t="s">
        <v>820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140</v>
      </c>
      <c r="AU159" s="18" t="s">
        <v>82</v>
      </c>
    </row>
    <row r="160" s="2" customFormat="1">
      <c r="A160" s="39"/>
      <c r="B160" s="40"/>
      <c r="C160" s="41"/>
      <c r="D160" s="223" t="s">
        <v>148</v>
      </c>
      <c r="E160" s="41"/>
      <c r="F160" s="224" t="s">
        <v>821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82</v>
      </c>
    </row>
    <row r="161" s="2" customFormat="1" ht="16.5" customHeight="1">
      <c r="A161" s="39"/>
      <c r="B161" s="40"/>
      <c r="C161" s="205" t="s">
        <v>285</v>
      </c>
      <c r="D161" s="205" t="s">
        <v>134</v>
      </c>
      <c r="E161" s="206" t="s">
        <v>822</v>
      </c>
      <c r="F161" s="207" t="s">
        <v>823</v>
      </c>
      <c r="G161" s="208" t="s">
        <v>204</v>
      </c>
      <c r="H161" s="209">
        <v>4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138</v>
      </c>
      <c r="AT161" s="216" t="s">
        <v>134</v>
      </c>
      <c r="AU161" s="216" t="s">
        <v>82</v>
      </c>
      <c r="AY161" s="18" t="s">
        <v>132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138</v>
      </c>
      <c r="BM161" s="216" t="s">
        <v>824</v>
      </c>
    </row>
    <row r="162" s="2" customFormat="1">
      <c r="A162" s="39"/>
      <c r="B162" s="40"/>
      <c r="C162" s="41"/>
      <c r="D162" s="218" t="s">
        <v>140</v>
      </c>
      <c r="E162" s="41"/>
      <c r="F162" s="219" t="s">
        <v>823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82</v>
      </c>
    </row>
    <row r="163" s="12" customFormat="1" ht="22.8" customHeight="1">
      <c r="A163" s="12"/>
      <c r="B163" s="189"/>
      <c r="C163" s="190"/>
      <c r="D163" s="191" t="s">
        <v>71</v>
      </c>
      <c r="E163" s="203" t="s">
        <v>173</v>
      </c>
      <c r="F163" s="203" t="s">
        <v>174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SUM(P164:P166)</f>
        <v>0</v>
      </c>
      <c r="Q163" s="197"/>
      <c r="R163" s="198">
        <f>SUM(R164:R166)</f>
        <v>0</v>
      </c>
      <c r="S163" s="197"/>
      <c r="T163" s="199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80</v>
      </c>
      <c r="AT163" s="201" t="s">
        <v>71</v>
      </c>
      <c r="AU163" s="201" t="s">
        <v>80</v>
      </c>
      <c r="AY163" s="200" t="s">
        <v>132</v>
      </c>
      <c r="BK163" s="202">
        <f>SUM(BK164:BK166)</f>
        <v>0</v>
      </c>
    </row>
    <row r="164" s="2" customFormat="1" ht="16.5" customHeight="1">
      <c r="A164" s="39"/>
      <c r="B164" s="40"/>
      <c r="C164" s="205" t="s">
        <v>293</v>
      </c>
      <c r="D164" s="205" t="s">
        <v>134</v>
      </c>
      <c r="E164" s="206" t="s">
        <v>825</v>
      </c>
      <c r="F164" s="207" t="s">
        <v>826</v>
      </c>
      <c r="G164" s="208" t="s">
        <v>178</v>
      </c>
      <c r="H164" s="209">
        <v>59.515999999999998</v>
      </c>
      <c r="I164" s="210"/>
      <c r="J164" s="211">
        <f>ROUND(I164*H164,2)</f>
        <v>0</v>
      </c>
      <c r="K164" s="207" t="s">
        <v>145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138</v>
      </c>
      <c r="AT164" s="216" t="s">
        <v>134</v>
      </c>
      <c r="AU164" s="216" t="s">
        <v>82</v>
      </c>
      <c r="AY164" s="18" t="s">
        <v>132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138</v>
      </c>
      <c r="BM164" s="216" t="s">
        <v>827</v>
      </c>
    </row>
    <row r="165" s="2" customFormat="1">
      <c r="A165" s="39"/>
      <c r="B165" s="40"/>
      <c r="C165" s="41"/>
      <c r="D165" s="218" t="s">
        <v>140</v>
      </c>
      <c r="E165" s="41"/>
      <c r="F165" s="219" t="s">
        <v>828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82</v>
      </c>
    </row>
    <row r="166" s="2" customFormat="1">
      <c r="A166" s="39"/>
      <c r="B166" s="40"/>
      <c r="C166" s="41"/>
      <c r="D166" s="223" t="s">
        <v>148</v>
      </c>
      <c r="E166" s="41"/>
      <c r="F166" s="224" t="s">
        <v>829</v>
      </c>
      <c r="G166" s="41"/>
      <c r="H166" s="41"/>
      <c r="I166" s="220"/>
      <c r="J166" s="41"/>
      <c r="K166" s="41"/>
      <c r="L166" s="45"/>
      <c r="M166" s="246"/>
      <c r="N166" s="247"/>
      <c r="O166" s="248"/>
      <c r="P166" s="248"/>
      <c r="Q166" s="248"/>
      <c r="R166" s="248"/>
      <c r="S166" s="248"/>
      <c r="T166" s="24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148</v>
      </c>
      <c r="AU166" s="18" t="s">
        <v>82</v>
      </c>
    </row>
    <row r="167" s="2" customFormat="1" ht="6.96" customHeight="1">
      <c r="A167" s="39"/>
      <c r="B167" s="60"/>
      <c r="C167" s="61"/>
      <c r="D167" s="61"/>
      <c r="E167" s="61"/>
      <c r="F167" s="61"/>
      <c r="G167" s="61"/>
      <c r="H167" s="61"/>
      <c r="I167" s="61"/>
      <c r="J167" s="61"/>
      <c r="K167" s="61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IdxZ3iz+HX2nwKzhJ64w8Hz6MMMmZwIrOA3HPsqjgeVQ/bEVWtfCtjNtHKhOzYe98GggyLcIrh8nvSKvSJ+8dA==" hashValue="W90BKbOuwJIo+TTHV5g4b2Yj+0tbLFaVo/p4oEw50MIDb0PmbB3ig/0LF+vqSRBfbnWARBdQCwAzb3yeDy1Lng==" algorithmName="SHA-512" password="CC35"/>
  <autoFilter ref="C84:K16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132251102"/>
    <hyperlink ref="F94" r:id="rId2" display="https://podminky.urs.cz/item/CS_URS_2023_01/162751115"/>
    <hyperlink ref="F99" r:id="rId3" display="https://podminky.urs.cz/item/CS_URS_2023_01/171201231"/>
    <hyperlink ref="F103" r:id="rId4" display="https://podminky.urs.cz/item/CS_URS_2023_01/171251201"/>
    <hyperlink ref="F106" r:id="rId5" display="https://podminky.urs.cz/item/CS_URS_2023_01/174151101"/>
    <hyperlink ref="F126" r:id="rId6" display="https://podminky.urs.cz/item/CS_URS_2023_01/212755214"/>
    <hyperlink ref="F130" r:id="rId7" display="https://podminky.urs.cz/item/CS_URS_2023_01/451573111"/>
    <hyperlink ref="F136" r:id="rId8" display="https://podminky.urs.cz/item/CS_URS_2023_01/895111141"/>
    <hyperlink ref="F143" r:id="rId9" display="https://podminky.urs.cz/item/CS_URS_2023_01/895111149"/>
    <hyperlink ref="F146" r:id="rId10" display="https://podminky.urs.cz/item/CS_URS_2023_01/895270012"/>
    <hyperlink ref="F151" r:id="rId11" display="https://podminky.urs.cz/item/CS_URS_2023_01/895270021"/>
    <hyperlink ref="F154" r:id="rId12" display="https://podminky.urs.cz/item/CS_URS_2023_01/895270031"/>
    <hyperlink ref="F157" r:id="rId13" display="https://podminky.urs.cz/item/CS_URS_2023_01/895270062"/>
    <hyperlink ref="F160" r:id="rId14" display="https://podminky.urs.cz/item/CS_URS_2023_01/895270067"/>
    <hyperlink ref="F166" r:id="rId15" display="https://podminky.urs.cz/item/CS_URS_2023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Horního rybníku v Zámecké zahradě v Teplicích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830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ROUND((SUM(BE82:BE129)),  2)</f>
        <v>0</v>
      </c>
      <c r="G33" s="39"/>
      <c r="H33" s="39"/>
      <c r="I33" s="149">
        <v>0.20999999999999999</v>
      </c>
      <c r="J33" s="148">
        <f>ROUND(((SUM(BE82:BE129))*I33),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ROUND((SUM(BF82:BF129)),  2)</f>
        <v>0</v>
      </c>
      <c r="G34" s="39"/>
      <c r="H34" s="39"/>
      <c r="I34" s="149">
        <v>0.14999999999999999</v>
      </c>
      <c r="J34" s="148">
        <f>ROUND(((SUM(BF82:BF129))*I34),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ROUND((SUM(BG82:BG129)),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ROUND((SUM(BH82:BH129)),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ROUND((SUM(BI82:BI129)),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Horního rybníku v Zámecké zahradě v Teplicích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SO8 - Odstranění pařezů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Teplice</v>
      </c>
      <c r="G52" s="41"/>
      <c r="H52" s="41"/>
      <c r="I52" s="33" t="s">
        <v>23</v>
      </c>
      <c r="J52" s="73" t="str">
        <f>IF(J12="","",J12)</f>
        <v>22. 1. 2023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Teplice</v>
      </c>
      <c r="G54" s="41"/>
      <c r="H54" s="41"/>
      <c r="I54" s="33" t="s">
        <v>31</v>
      </c>
      <c r="J54" s="37" t="str">
        <f>E21</f>
        <v>Ing.Jiří Kubelka, Třeskonice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109</v>
      </c>
      <c r="D57" s="163"/>
      <c r="E57" s="163"/>
      <c r="F57" s="163"/>
      <c r="G57" s="163"/>
      <c r="H57" s="163"/>
      <c r="I57" s="163"/>
      <c r="J57" s="164" t="s">
        <v>110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6"/>
      <c r="C60" s="167"/>
      <c r="D60" s="168" t="s">
        <v>112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113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334</v>
      </c>
      <c r="E62" s="175"/>
      <c r="F62" s="175"/>
      <c r="G62" s="175"/>
      <c r="H62" s="175"/>
      <c r="I62" s="175"/>
      <c r="J62" s="176">
        <f>J120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117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Revitalizace Horního rybníku v Zámecké zahradě v Teplicích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SO8 - Odstranění pařezů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Teplice</v>
      </c>
      <c r="G76" s="41"/>
      <c r="H76" s="41"/>
      <c r="I76" s="33" t="s">
        <v>23</v>
      </c>
      <c r="J76" s="73" t="str">
        <f>IF(J12="","",J12)</f>
        <v>22. 1. 2023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Statutární Město Teplice</v>
      </c>
      <c r="G78" s="41"/>
      <c r="H78" s="41"/>
      <c r="I78" s="33" t="s">
        <v>31</v>
      </c>
      <c r="J78" s="37" t="str">
        <f>E21</f>
        <v>Ing.Jiří Kubelka, Třeskonice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118</v>
      </c>
      <c r="D81" s="181" t="s">
        <v>57</v>
      </c>
      <c r="E81" s="181" t="s">
        <v>53</v>
      </c>
      <c r="F81" s="181" t="s">
        <v>54</v>
      </c>
      <c r="G81" s="181" t="s">
        <v>119</v>
      </c>
      <c r="H81" s="181" t="s">
        <v>120</v>
      </c>
      <c r="I81" s="181" t="s">
        <v>121</v>
      </c>
      <c r="J81" s="181" t="s">
        <v>110</v>
      </c>
      <c r="K81" s="182" t="s">
        <v>122</v>
      </c>
      <c r="L81" s="183"/>
      <c r="M81" s="93" t="s">
        <v>19</v>
      </c>
      <c r="N81" s="94" t="s">
        <v>42</v>
      </c>
      <c r="O81" s="94" t="s">
        <v>123</v>
      </c>
      <c r="P81" s="94" t="s">
        <v>124</v>
      </c>
      <c r="Q81" s="94" t="s">
        <v>125</v>
      </c>
      <c r="R81" s="94" t="s">
        <v>126</v>
      </c>
      <c r="S81" s="94" t="s">
        <v>127</v>
      </c>
      <c r="T81" s="95" t="s">
        <v>128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129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111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130</v>
      </c>
      <c r="F83" s="192" t="s">
        <v>131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P84+P120</f>
        <v>0</v>
      </c>
      <c r="Q83" s="197"/>
      <c r="R83" s="198">
        <f>R84+R120</f>
        <v>0</v>
      </c>
      <c r="S83" s="197"/>
      <c r="T83" s="199">
        <f>T84+T120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71</v>
      </c>
      <c r="AU83" s="201" t="s">
        <v>72</v>
      </c>
      <c r="AY83" s="200" t="s">
        <v>132</v>
      </c>
      <c r="BK83" s="202">
        <f>BK84+BK120</f>
        <v>0</v>
      </c>
    </row>
    <row r="84" s="12" customFormat="1" ht="22.8" customHeight="1">
      <c r="A84" s="12"/>
      <c r="B84" s="189"/>
      <c r="C84" s="190"/>
      <c r="D84" s="191" t="s">
        <v>71</v>
      </c>
      <c r="E84" s="203" t="s">
        <v>80</v>
      </c>
      <c r="F84" s="203" t="s">
        <v>133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SUM(P85:P119)</f>
        <v>0</v>
      </c>
      <c r="Q84" s="197"/>
      <c r="R84" s="198">
        <f>SUM(R85:R119)</f>
        <v>0</v>
      </c>
      <c r="S84" s="197"/>
      <c r="T84" s="199">
        <f>SUM(T85:T119)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80</v>
      </c>
      <c r="AY84" s="200" t="s">
        <v>132</v>
      </c>
      <c r="BK84" s="202">
        <f>SUM(BK85:BK119)</f>
        <v>0</v>
      </c>
    </row>
    <row r="85" s="2" customFormat="1" ht="16.5" customHeight="1">
      <c r="A85" s="39"/>
      <c r="B85" s="40"/>
      <c r="C85" s="205" t="s">
        <v>80</v>
      </c>
      <c r="D85" s="205" t="s">
        <v>134</v>
      </c>
      <c r="E85" s="206" t="s">
        <v>831</v>
      </c>
      <c r="F85" s="207" t="s">
        <v>832</v>
      </c>
      <c r="G85" s="208" t="s">
        <v>204</v>
      </c>
      <c r="H85" s="209">
        <v>15</v>
      </c>
      <c r="I85" s="210"/>
      <c r="J85" s="211">
        <f>ROUND(I85*H85,2)</f>
        <v>0</v>
      </c>
      <c r="K85" s="207" t="s">
        <v>145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138</v>
      </c>
      <c r="AT85" s="216" t="s">
        <v>134</v>
      </c>
      <c r="AU85" s="216" t="s">
        <v>82</v>
      </c>
      <c r="AY85" s="18" t="s">
        <v>132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138</v>
      </c>
      <c r="BM85" s="216" t="s">
        <v>833</v>
      </c>
    </row>
    <row r="86" s="2" customFormat="1">
      <c r="A86" s="39"/>
      <c r="B86" s="40"/>
      <c r="C86" s="41"/>
      <c r="D86" s="218" t="s">
        <v>140</v>
      </c>
      <c r="E86" s="41"/>
      <c r="F86" s="219" t="s">
        <v>834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82</v>
      </c>
    </row>
    <row r="87" s="2" customFormat="1">
      <c r="A87" s="39"/>
      <c r="B87" s="40"/>
      <c r="C87" s="41"/>
      <c r="D87" s="223" t="s">
        <v>148</v>
      </c>
      <c r="E87" s="41"/>
      <c r="F87" s="224" t="s">
        <v>835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148</v>
      </c>
      <c r="AU87" s="18" t="s">
        <v>82</v>
      </c>
    </row>
    <row r="88" s="14" customFormat="1">
      <c r="A88" s="14"/>
      <c r="B88" s="235"/>
      <c r="C88" s="236"/>
      <c r="D88" s="218" t="s">
        <v>150</v>
      </c>
      <c r="E88" s="237" t="s">
        <v>19</v>
      </c>
      <c r="F88" s="238" t="s">
        <v>836</v>
      </c>
      <c r="G88" s="236"/>
      <c r="H88" s="239">
        <v>15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5" t="s">
        <v>150</v>
      </c>
      <c r="AU88" s="245" t="s">
        <v>82</v>
      </c>
      <c r="AV88" s="14" t="s">
        <v>82</v>
      </c>
      <c r="AW88" s="14" t="s">
        <v>33</v>
      </c>
      <c r="AX88" s="14" t="s">
        <v>80</v>
      </c>
      <c r="AY88" s="245" t="s">
        <v>132</v>
      </c>
    </row>
    <row r="89" s="2" customFormat="1" ht="16.5" customHeight="1">
      <c r="A89" s="39"/>
      <c r="B89" s="40"/>
      <c r="C89" s="205" t="s">
        <v>82</v>
      </c>
      <c r="D89" s="205" t="s">
        <v>134</v>
      </c>
      <c r="E89" s="206" t="s">
        <v>837</v>
      </c>
      <c r="F89" s="207" t="s">
        <v>838</v>
      </c>
      <c r="G89" s="208" t="s">
        <v>204</v>
      </c>
      <c r="H89" s="209">
        <v>4</v>
      </c>
      <c r="I89" s="210"/>
      <c r="J89" s="211">
        <f>ROUND(I89*H89,2)</f>
        <v>0</v>
      </c>
      <c r="K89" s="207" t="s">
        <v>145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138</v>
      </c>
      <c r="AT89" s="216" t="s">
        <v>134</v>
      </c>
      <c r="AU89" s="216" t="s">
        <v>82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138</v>
      </c>
      <c r="BM89" s="216" t="s">
        <v>839</v>
      </c>
    </row>
    <row r="90" s="2" customFormat="1">
      <c r="A90" s="39"/>
      <c r="B90" s="40"/>
      <c r="C90" s="41"/>
      <c r="D90" s="218" t="s">
        <v>140</v>
      </c>
      <c r="E90" s="41"/>
      <c r="F90" s="219" t="s">
        <v>840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140</v>
      </c>
      <c r="AU90" s="18" t="s">
        <v>82</v>
      </c>
    </row>
    <row r="91" s="2" customFormat="1">
      <c r="A91" s="39"/>
      <c r="B91" s="40"/>
      <c r="C91" s="41"/>
      <c r="D91" s="223" t="s">
        <v>148</v>
      </c>
      <c r="E91" s="41"/>
      <c r="F91" s="224" t="s">
        <v>841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148</v>
      </c>
      <c r="AU91" s="18" t="s">
        <v>82</v>
      </c>
    </row>
    <row r="92" s="13" customFormat="1">
      <c r="A92" s="13"/>
      <c r="B92" s="225"/>
      <c r="C92" s="226"/>
      <c r="D92" s="218" t="s">
        <v>150</v>
      </c>
      <c r="E92" s="227" t="s">
        <v>19</v>
      </c>
      <c r="F92" s="228" t="s">
        <v>842</v>
      </c>
      <c r="G92" s="226"/>
      <c r="H92" s="227" t="s">
        <v>19</v>
      </c>
      <c r="I92" s="229"/>
      <c r="J92" s="226"/>
      <c r="K92" s="226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150</v>
      </c>
      <c r="AU92" s="234" t="s">
        <v>82</v>
      </c>
      <c r="AV92" s="13" t="s">
        <v>80</v>
      </c>
      <c r="AW92" s="13" t="s">
        <v>33</v>
      </c>
      <c r="AX92" s="13" t="s">
        <v>72</v>
      </c>
      <c r="AY92" s="234" t="s">
        <v>132</v>
      </c>
    </row>
    <row r="93" s="14" customFormat="1">
      <c r="A93" s="14"/>
      <c r="B93" s="235"/>
      <c r="C93" s="236"/>
      <c r="D93" s="218" t="s">
        <v>150</v>
      </c>
      <c r="E93" s="237" t="s">
        <v>19</v>
      </c>
      <c r="F93" s="238" t="s">
        <v>138</v>
      </c>
      <c r="G93" s="236"/>
      <c r="H93" s="239">
        <v>4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150</v>
      </c>
      <c r="AU93" s="245" t="s">
        <v>82</v>
      </c>
      <c r="AV93" s="14" t="s">
        <v>82</v>
      </c>
      <c r="AW93" s="14" t="s">
        <v>33</v>
      </c>
      <c r="AX93" s="14" t="s">
        <v>80</v>
      </c>
      <c r="AY93" s="245" t="s">
        <v>132</v>
      </c>
    </row>
    <row r="94" s="2" customFormat="1" ht="16.5" customHeight="1">
      <c r="A94" s="39"/>
      <c r="B94" s="40"/>
      <c r="C94" s="205" t="s">
        <v>141</v>
      </c>
      <c r="D94" s="205" t="s">
        <v>134</v>
      </c>
      <c r="E94" s="206" t="s">
        <v>843</v>
      </c>
      <c r="F94" s="207" t="s">
        <v>844</v>
      </c>
      <c r="G94" s="208" t="s">
        <v>204</v>
      </c>
      <c r="H94" s="209">
        <v>2</v>
      </c>
      <c r="I94" s="210"/>
      <c r="J94" s="211">
        <f>ROUND(I94*H94,2)</f>
        <v>0</v>
      </c>
      <c r="K94" s="207" t="s">
        <v>145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138</v>
      </c>
      <c r="AT94" s="216" t="s">
        <v>134</v>
      </c>
      <c r="AU94" s="216" t="s">
        <v>82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138</v>
      </c>
      <c r="BM94" s="216" t="s">
        <v>845</v>
      </c>
    </row>
    <row r="95" s="2" customFormat="1">
      <c r="A95" s="39"/>
      <c r="B95" s="40"/>
      <c r="C95" s="41"/>
      <c r="D95" s="218" t="s">
        <v>140</v>
      </c>
      <c r="E95" s="41"/>
      <c r="F95" s="219" t="s">
        <v>846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82</v>
      </c>
    </row>
    <row r="96" s="2" customFormat="1">
      <c r="A96" s="39"/>
      <c r="B96" s="40"/>
      <c r="C96" s="41"/>
      <c r="D96" s="223" t="s">
        <v>148</v>
      </c>
      <c r="E96" s="41"/>
      <c r="F96" s="224" t="s">
        <v>847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82</v>
      </c>
    </row>
    <row r="97" s="13" customFormat="1">
      <c r="A97" s="13"/>
      <c r="B97" s="225"/>
      <c r="C97" s="226"/>
      <c r="D97" s="218" t="s">
        <v>150</v>
      </c>
      <c r="E97" s="227" t="s">
        <v>19</v>
      </c>
      <c r="F97" s="228" t="s">
        <v>848</v>
      </c>
      <c r="G97" s="226"/>
      <c r="H97" s="227" t="s">
        <v>19</v>
      </c>
      <c r="I97" s="229"/>
      <c r="J97" s="226"/>
      <c r="K97" s="226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150</v>
      </c>
      <c r="AU97" s="234" t="s">
        <v>82</v>
      </c>
      <c r="AV97" s="13" t="s">
        <v>80</v>
      </c>
      <c r="AW97" s="13" t="s">
        <v>33</v>
      </c>
      <c r="AX97" s="13" t="s">
        <v>72</v>
      </c>
      <c r="AY97" s="234" t="s">
        <v>132</v>
      </c>
    </row>
    <row r="98" s="14" customFormat="1">
      <c r="A98" s="14"/>
      <c r="B98" s="235"/>
      <c r="C98" s="236"/>
      <c r="D98" s="218" t="s">
        <v>150</v>
      </c>
      <c r="E98" s="237" t="s">
        <v>19</v>
      </c>
      <c r="F98" s="238" t="s">
        <v>82</v>
      </c>
      <c r="G98" s="236"/>
      <c r="H98" s="239">
        <v>2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150</v>
      </c>
      <c r="AU98" s="245" t="s">
        <v>82</v>
      </c>
      <c r="AV98" s="14" t="s">
        <v>82</v>
      </c>
      <c r="AW98" s="14" t="s">
        <v>33</v>
      </c>
      <c r="AX98" s="14" t="s">
        <v>80</v>
      </c>
      <c r="AY98" s="245" t="s">
        <v>132</v>
      </c>
    </row>
    <row r="99" s="2" customFormat="1" ht="16.5" customHeight="1">
      <c r="A99" s="39"/>
      <c r="B99" s="40"/>
      <c r="C99" s="205" t="s">
        <v>138</v>
      </c>
      <c r="D99" s="205" t="s">
        <v>134</v>
      </c>
      <c r="E99" s="206" t="s">
        <v>849</v>
      </c>
      <c r="F99" s="207" t="s">
        <v>850</v>
      </c>
      <c r="G99" s="208" t="s">
        <v>204</v>
      </c>
      <c r="H99" s="209">
        <v>15</v>
      </c>
      <c r="I99" s="210"/>
      <c r="J99" s="211">
        <f>ROUND(I99*H99,2)</f>
        <v>0</v>
      </c>
      <c r="K99" s="207" t="s">
        <v>145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138</v>
      </c>
      <c r="AT99" s="216" t="s">
        <v>134</v>
      </c>
      <c r="AU99" s="216" t="s">
        <v>82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138</v>
      </c>
      <c r="BM99" s="216" t="s">
        <v>851</v>
      </c>
    </row>
    <row r="100" s="2" customFormat="1">
      <c r="A100" s="39"/>
      <c r="B100" s="40"/>
      <c r="C100" s="41"/>
      <c r="D100" s="218" t="s">
        <v>140</v>
      </c>
      <c r="E100" s="41"/>
      <c r="F100" s="219" t="s">
        <v>852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82</v>
      </c>
    </row>
    <row r="101" s="2" customFormat="1">
      <c r="A101" s="39"/>
      <c r="B101" s="40"/>
      <c r="C101" s="41"/>
      <c r="D101" s="223" t="s">
        <v>148</v>
      </c>
      <c r="E101" s="41"/>
      <c r="F101" s="224" t="s">
        <v>853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148</v>
      </c>
      <c r="AU101" s="18" t="s">
        <v>82</v>
      </c>
    </row>
    <row r="102" s="2" customFormat="1" ht="16.5" customHeight="1">
      <c r="A102" s="39"/>
      <c r="B102" s="40"/>
      <c r="C102" s="205" t="s">
        <v>167</v>
      </c>
      <c r="D102" s="205" t="s">
        <v>134</v>
      </c>
      <c r="E102" s="206" t="s">
        <v>854</v>
      </c>
      <c r="F102" s="207" t="s">
        <v>855</v>
      </c>
      <c r="G102" s="208" t="s">
        <v>204</v>
      </c>
      <c r="H102" s="209">
        <v>4</v>
      </c>
      <c r="I102" s="210"/>
      <c r="J102" s="211">
        <f>ROUND(I102*H102,2)</f>
        <v>0</v>
      </c>
      <c r="K102" s="207" t="s">
        <v>145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138</v>
      </c>
      <c r="AT102" s="216" t="s">
        <v>134</v>
      </c>
      <c r="AU102" s="216" t="s">
        <v>82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138</v>
      </c>
      <c r="BM102" s="216" t="s">
        <v>856</v>
      </c>
    </row>
    <row r="103" s="2" customFormat="1">
      <c r="A103" s="39"/>
      <c r="B103" s="40"/>
      <c r="C103" s="41"/>
      <c r="D103" s="218" t="s">
        <v>140</v>
      </c>
      <c r="E103" s="41"/>
      <c r="F103" s="219" t="s">
        <v>857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82</v>
      </c>
    </row>
    <row r="104" s="2" customFormat="1">
      <c r="A104" s="39"/>
      <c r="B104" s="40"/>
      <c r="C104" s="41"/>
      <c r="D104" s="223" t="s">
        <v>148</v>
      </c>
      <c r="E104" s="41"/>
      <c r="F104" s="224" t="s">
        <v>858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148</v>
      </c>
      <c r="AU104" s="18" t="s">
        <v>82</v>
      </c>
    </row>
    <row r="105" s="2" customFormat="1" ht="16.5" customHeight="1">
      <c r="A105" s="39"/>
      <c r="B105" s="40"/>
      <c r="C105" s="205" t="s">
        <v>175</v>
      </c>
      <c r="D105" s="205" t="s">
        <v>134</v>
      </c>
      <c r="E105" s="206" t="s">
        <v>859</v>
      </c>
      <c r="F105" s="207" t="s">
        <v>860</v>
      </c>
      <c r="G105" s="208" t="s">
        <v>204</v>
      </c>
      <c r="H105" s="209">
        <v>2</v>
      </c>
      <c r="I105" s="210"/>
      <c r="J105" s="211">
        <f>ROUND(I105*H105,2)</f>
        <v>0</v>
      </c>
      <c r="K105" s="207" t="s">
        <v>145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138</v>
      </c>
      <c r="AT105" s="216" t="s">
        <v>134</v>
      </c>
      <c r="AU105" s="216" t="s">
        <v>82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138</v>
      </c>
      <c r="BM105" s="216" t="s">
        <v>861</v>
      </c>
    </row>
    <row r="106" s="2" customFormat="1">
      <c r="A106" s="39"/>
      <c r="B106" s="40"/>
      <c r="C106" s="41"/>
      <c r="D106" s="218" t="s">
        <v>140</v>
      </c>
      <c r="E106" s="41"/>
      <c r="F106" s="219" t="s">
        <v>862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82</v>
      </c>
    </row>
    <row r="107" s="2" customFormat="1">
      <c r="A107" s="39"/>
      <c r="B107" s="40"/>
      <c r="C107" s="41"/>
      <c r="D107" s="223" t="s">
        <v>148</v>
      </c>
      <c r="E107" s="41"/>
      <c r="F107" s="224" t="s">
        <v>863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82</v>
      </c>
    </row>
    <row r="108" s="2" customFormat="1" ht="16.5" customHeight="1">
      <c r="A108" s="39"/>
      <c r="B108" s="40"/>
      <c r="C108" s="205" t="s">
        <v>224</v>
      </c>
      <c r="D108" s="205" t="s">
        <v>134</v>
      </c>
      <c r="E108" s="206" t="s">
        <v>864</v>
      </c>
      <c r="F108" s="207" t="s">
        <v>865</v>
      </c>
      <c r="G108" s="208" t="s">
        <v>204</v>
      </c>
      <c r="H108" s="209">
        <v>285</v>
      </c>
      <c r="I108" s="210"/>
      <c r="J108" s="211">
        <f>ROUND(I108*H108,2)</f>
        <v>0</v>
      </c>
      <c r="K108" s="207" t="s">
        <v>145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138</v>
      </c>
      <c r="AT108" s="216" t="s">
        <v>134</v>
      </c>
      <c r="AU108" s="216" t="s">
        <v>82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138</v>
      </c>
      <c r="BM108" s="216" t="s">
        <v>866</v>
      </c>
    </row>
    <row r="109" s="2" customFormat="1">
      <c r="A109" s="39"/>
      <c r="B109" s="40"/>
      <c r="C109" s="41"/>
      <c r="D109" s="218" t="s">
        <v>140</v>
      </c>
      <c r="E109" s="41"/>
      <c r="F109" s="219" t="s">
        <v>867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82</v>
      </c>
    </row>
    <row r="110" s="2" customFormat="1">
      <c r="A110" s="39"/>
      <c r="B110" s="40"/>
      <c r="C110" s="41"/>
      <c r="D110" s="223" t="s">
        <v>148</v>
      </c>
      <c r="E110" s="41"/>
      <c r="F110" s="224" t="s">
        <v>868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82</v>
      </c>
    </row>
    <row r="111" s="14" customFormat="1">
      <c r="A111" s="14"/>
      <c r="B111" s="235"/>
      <c r="C111" s="236"/>
      <c r="D111" s="218" t="s">
        <v>150</v>
      </c>
      <c r="E111" s="236"/>
      <c r="F111" s="238" t="s">
        <v>869</v>
      </c>
      <c r="G111" s="236"/>
      <c r="H111" s="239">
        <v>285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150</v>
      </c>
      <c r="AU111" s="245" t="s">
        <v>82</v>
      </c>
      <c r="AV111" s="14" t="s">
        <v>82</v>
      </c>
      <c r="AW111" s="14" t="s">
        <v>4</v>
      </c>
      <c r="AX111" s="14" t="s">
        <v>80</v>
      </c>
      <c r="AY111" s="245" t="s">
        <v>132</v>
      </c>
    </row>
    <row r="112" s="2" customFormat="1" ht="16.5" customHeight="1">
      <c r="A112" s="39"/>
      <c r="B112" s="40"/>
      <c r="C112" s="205" t="s">
        <v>159</v>
      </c>
      <c r="D112" s="205" t="s">
        <v>134</v>
      </c>
      <c r="E112" s="206" t="s">
        <v>870</v>
      </c>
      <c r="F112" s="207" t="s">
        <v>871</v>
      </c>
      <c r="G112" s="208" t="s">
        <v>204</v>
      </c>
      <c r="H112" s="209">
        <v>76</v>
      </c>
      <c r="I112" s="210"/>
      <c r="J112" s="211">
        <f>ROUND(I112*H112,2)</f>
        <v>0</v>
      </c>
      <c r="K112" s="207" t="s">
        <v>145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138</v>
      </c>
      <c r="AT112" s="216" t="s">
        <v>134</v>
      </c>
      <c r="AU112" s="216" t="s">
        <v>82</v>
      </c>
      <c r="AY112" s="18" t="s">
        <v>132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138</v>
      </c>
      <c r="BM112" s="216" t="s">
        <v>872</v>
      </c>
    </row>
    <row r="113" s="2" customFormat="1">
      <c r="A113" s="39"/>
      <c r="B113" s="40"/>
      <c r="C113" s="41"/>
      <c r="D113" s="218" t="s">
        <v>140</v>
      </c>
      <c r="E113" s="41"/>
      <c r="F113" s="219" t="s">
        <v>873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82</v>
      </c>
    </row>
    <row r="114" s="2" customFormat="1">
      <c r="A114" s="39"/>
      <c r="B114" s="40"/>
      <c r="C114" s="41"/>
      <c r="D114" s="223" t="s">
        <v>148</v>
      </c>
      <c r="E114" s="41"/>
      <c r="F114" s="224" t="s">
        <v>874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148</v>
      </c>
      <c r="AU114" s="18" t="s">
        <v>82</v>
      </c>
    </row>
    <row r="115" s="14" customFormat="1">
      <c r="A115" s="14"/>
      <c r="B115" s="235"/>
      <c r="C115" s="236"/>
      <c r="D115" s="218" t="s">
        <v>150</v>
      </c>
      <c r="E115" s="236"/>
      <c r="F115" s="238" t="s">
        <v>875</v>
      </c>
      <c r="G115" s="236"/>
      <c r="H115" s="239">
        <v>76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150</v>
      </c>
      <c r="AU115" s="245" t="s">
        <v>82</v>
      </c>
      <c r="AV115" s="14" t="s">
        <v>82</v>
      </c>
      <c r="AW115" s="14" t="s">
        <v>4</v>
      </c>
      <c r="AX115" s="14" t="s">
        <v>80</v>
      </c>
      <c r="AY115" s="245" t="s">
        <v>132</v>
      </c>
    </row>
    <row r="116" s="2" customFormat="1" ht="16.5" customHeight="1">
      <c r="A116" s="39"/>
      <c r="B116" s="40"/>
      <c r="C116" s="205" t="s">
        <v>232</v>
      </c>
      <c r="D116" s="205" t="s">
        <v>134</v>
      </c>
      <c r="E116" s="206" t="s">
        <v>876</v>
      </c>
      <c r="F116" s="207" t="s">
        <v>877</v>
      </c>
      <c r="G116" s="208" t="s">
        <v>204</v>
      </c>
      <c r="H116" s="209">
        <v>38</v>
      </c>
      <c r="I116" s="210"/>
      <c r="J116" s="211">
        <f>ROUND(I116*H116,2)</f>
        <v>0</v>
      </c>
      <c r="K116" s="207" t="s">
        <v>145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138</v>
      </c>
      <c r="AT116" s="216" t="s">
        <v>134</v>
      </c>
      <c r="AU116" s="216" t="s">
        <v>82</v>
      </c>
      <c r="AY116" s="18" t="s">
        <v>132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138</v>
      </c>
      <c r="BM116" s="216" t="s">
        <v>878</v>
      </c>
    </row>
    <row r="117" s="2" customFormat="1">
      <c r="A117" s="39"/>
      <c r="B117" s="40"/>
      <c r="C117" s="41"/>
      <c r="D117" s="218" t="s">
        <v>140</v>
      </c>
      <c r="E117" s="41"/>
      <c r="F117" s="219" t="s">
        <v>879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82</v>
      </c>
    </row>
    <row r="118" s="2" customFormat="1">
      <c r="A118" s="39"/>
      <c r="B118" s="40"/>
      <c r="C118" s="41"/>
      <c r="D118" s="223" t="s">
        <v>148</v>
      </c>
      <c r="E118" s="41"/>
      <c r="F118" s="224" t="s">
        <v>880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148</v>
      </c>
      <c r="AU118" s="18" t="s">
        <v>82</v>
      </c>
    </row>
    <row r="119" s="14" customFormat="1">
      <c r="A119" s="14"/>
      <c r="B119" s="235"/>
      <c r="C119" s="236"/>
      <c r="D119" s="218" t="s">
        <v>150</v>
      </c>
      <c r="E119" s="236"/>
      <c r="F119" s="238" t="s">
        <v>881</v>
      </c>
      <c r="G119" s="236"/>
      <c r="H119" s="239">
        <v>38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150</v>
      </c>
      <c r="AU119" s="245" t="s">
        <v>82</v>
      </c>
      <c r="AV119" s="14" t="s">
        <v>82</v>
      </c>
      <c r="AW119" s="14" t="s">
        <v>4</v>
      </c>
      <c r="AX119" s="14" t="s">
        <v>80</v>
      </c>
      <c r="AY119" s="245" t="s">
        <v>132</v>
      </c>
    </row>
    <row r="120" s="12" customFormat="1" ht="22.8" customHeight="1">
      <c r="A120" s="12"/>
      <c r="B120" s="189"/>
      <c r="C120" s="190"/>
      <c r="D120" s="191" t="s">
        <v>71</v>
      </c>
      <c r="E120" s="203" t="s">
        <v>388</v>
      </c>
      <c r="F120" s="203" t="s">
        <v>389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SUM(P121:P129)</f>
        <v>0</v>
      </c>
      <c r="Q120" s="197"/>
      <c r="R120" s="198">
        <f>SUM(R121:R129)</f>
        <v>0</v>
      </c>
      <c r="S120" s="197"/>
      <c r="T120" s="199">
        <f>SUM(T121:T129)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80</v>
      </c>
      <c r="AT120" s="201" t="s">
        <v>71</v>
      </c>
      <c r="AU120" s="201" t="s">
        <v>80</v>
      </c>
      <c r="AY120" s="200" t="s">
        <v>132</v>
      </c>
      <c r="BK120" s="202">
        <f>SUM(BK121:BK129)</f>
        <v>0</v>
      </c>
    </row>
    <row r="121" s="2" customFormat="1" ht="21.75" customHeight="1">
      <c r="A121" s="39"/>
      <c r="B121" s="40"/>
      <c r="C121" s="205" t="s">
        <v>240</v>
      </c>
      <c r="D121" s="205" t="s">
        <v>134</v>
      </c>
      <c r="E121" s="206" t="s">
        <v>882</v>
      </c>
      <c r="F121" s="207" t="s">
        <v>883</v>
      </c>
      <c r="G121" s="208" t="s">
        <v>178</v>
      </c>
      <c r="H121" s="209">
        <v>5.7999999999999998</v>
      </c>
      <c r="I121" s="210"/>
      <c r="J121" s="211">
        <f>ROUND(I121*H121,2)</f>
        <v>0</v>
      </c>
      <c r="K121" s="207" t="s">
        <v>145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138</v>
      </c>
      <c r="AT121" s="216" t="s">
        <v>134</v>
      </c>
      <c r="AU121" s="216" t="s">
        <v>82</v>
      </c>
      <c r="AY121" s="18" t="s">
        <v>132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138</v>
      </c>
      <c r="BM121" s="216" t="s">
        <v>884</v>
      </c>
    </row>
    <row r="122" s="2" customFormat="1">
      <c r="A122" s="39"/>
      <c r="B122" s="40"/>
      <c r="C122" s="41"/>
      <c r="D122" s="218" t="s">
        <v>140</v>
      </c>
      <c r="E122" s="41"/>
      <c r="F122" s="219" t="s">
        <v>885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82</v>
      </c>
    </row>
    <row r="123" s="2" customFormat="1">
      <c r="A123" s="39"/>
      <c r="B123" s="40"/>
      <c r="C123" s="41"/>
      <c r="D123" s="223" t="s">
        <v>148</v>
      </c>
      <c r="E123" s="41"/>
      <c r="F123" s="224" t="s">
        <v>886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82</v>
      </c>
    </row>
    <row r="124" s="13" customFormat="1">
      <c r="A124" s="13"/>
      <c r="B124" s="225"/>
      <c r="C124" s="226"/>
      <c r="D124" s="218" t="s">
        <v>150</v>
      </c>
      <c r="E124" s="227" t="s">
        <v>19</v>
      </c>
      <c r="F124" s="228" t="s">
        <v>887</v>
      </c>
      <c r="G124" s="226"/>
      <c r="H124" s="227" t="s">
        <v>19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150</v>
      </c>
      <c r="AU124" s="234" t="s">
        <v>82</v>
      </c>
      <c r="AV124" s="13" t="s">
        <v>80</v>
      </c>
      <c r="AW124" s="13" t="s">
        <v>33</v>
      </c>
      <c r="AX124" s="13" t="s">
        <v>72</v>
      </c>
      <c r="AY124" s="234" t="s">
        <v>132</v>
      </c>
    </row>
    <row r="125" s="13" customFormat="1">
      <c r="A125" s="13"/>
      <c r="B125" s="225"/>
      <c r="C125" s="226"/>
      <c r="D125" s="218" t="s">
        <v>150</v>
      </c>
      <c r="E125" s="227" t="s">
        <v>19</v>
      </c>
      <c r="F125" s="228" t="s">
        <v>888</v>
      </c>
      <c r="G125" s="226"/>
      <c r="H125" s="227" t="s">
        <v>19</v>
      </c>
      <c r="I125" s="229"/>
      <c r="J125" s="226"/>
      <c r="K125" s="226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150</v>
      </c>
      <c r="AU125" s="234" t="s">
        <v>82</v>
      </c>
      <c r="AV125" s="13" t="s">
        <v>80</v>
      </c>
      <c r="AW125" s="13" t="s">
        <v>33</v>
      </c>
      <c r="AX125" s="13" t="s">
        <v>72</v>
      </c>
      <c r="AY125" s="234" t="s">
        <v>132</v>
      </c>
    </row>
    <row r="126" s="14" customFormat="1">
      <c r="A126" s="14"/>
      <c r="B126" s="235"/>
      <c r="C126" s="236"/>
      <c r="D126" s="218" t="s">
        <v>150</v>
      </c>
      <c r="E126" s="237" t="s">
        <v>19</v>
      </c>
      <c r="F126" s="238" t="s">
        <v>889</v>
      </c>
      <c r="G126" s="236"/>
      <c r="H126" s="239">
        <v>3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150</v>
      </c>
      <c r="AU126" s="245" t="s">
        <v>82</v>
      </c>
      <c r="AV126" s="14" t="s">
        <v>82</v>
      </c>
      <c r="AW126" s="14" t="s">
        <v>33</v>
      </c>
      <c r="AX126" s="14" t="s">
        <v>72</v>
      </c>
      <c r="AY126" s="245" t="s">
        <v>132</v>
      </c>
    </row>
    <row r="127" s="14" customFormat="1">
      <c r="A127" s="14"/>
      <c r="B127" s="235"/>
      <c r="C127" s="236"/>
      <c r="D127" s="218" t="s">
        <v>150</v>
      </c>
      <c r="E127" s="237" t="s">
        <v>19</v>
      </c>
      <c r="F127" s="238" t="s">
        <v>890</v>
      </c>
      <c r="G127" s="236"/>
      <c r="H127" s="239">
        <v>1.6000000000000001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150</v>
      </c>
      <c r="AU127" s="245" t="s">
        <v>82</v>
      </c>
      <c r="AV127" s="14" t="s">
        <v>82</v>
      </c>
      <c r="AW127" s="14" t="s">
        <v>33</v>
      </c>
      <c r="AX127" s="14" t="s">
        <v>72</v>
      </c>
      <c r="AY127" s="245" t="s">
        <v>132</v>
      </c>
    </row>
    <row r="128" s="14" customFormat="1">
      <c r="A128" s="14"/>
      <c r="B128" s="235"/>
      <c r="C128" s="236"/>
      <c r="D128" s="218" t="s">
        <v>150</v>
      </c>
      <c r="E128" s="237" t="s">
        <v>19</v>
      </c>
      <c r="F128" s="238" t="s">
        <v>891</v>
      </c>
      <c r="G128" s="236"/>
      <c r="H128" s="239">
        <v>1.2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150</v>
      </c>
      <c r="AU128" s="245" t="s">
        <v>82</v>
      </c>
      <c r="AV128" s="14" t="s">
        <v>82</v>
      </c>
      <c r="AW128" s="14" t="s">
        <v>33</v>
      </c>
      <c r="AX128" s="14" t="s">
        <v>72</v>
      </c>
      <c r="AY128" s="245" t="s">
        <v>132</v>
      </c>
    </row>
    <row r="129" s="15" customFormat="1">
      <c r="A129" s="15"/>
      <c r="B129" s="263"/>
      <c r="C129" s="264"/>
      <c r="D129" s="218" t="s">
        <v>150</v>
      </c>
      <c r="E129" s="265" t="s">
        <v>19</v>
      </c>
      <c r="F129" s="266" t="s">
        <v>344</v>
      </c>
      <c r="G129" s="264"/>
      <c r="H129" s="267">
        <v>5.7999999999999998</v>
      </c>
      <c r="I129" s="268"/>
      <c r="J129" s="264"/>
      <c r="K129" s="264"/>
      <c r="L129" s="269"/>
      <c r="M129" s="274"/>
      <c r="N129" s="275"/>
      <c r="O129" s="275"/>
      <c r="P129" s="275"/>
      <c r="Q129" s="275"/>
      <c r="R129" s="275"/>
      <c r="S129" s="275"/>
      <c r="T129" s="27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3" t="s">
        <v>150</v>
      </c>
      <c r="AU129" s="273" t="s">
        <v>82</v>
      </c>
      <c r="AV129" s="15" t="s">
        <v>138</v>
      </c>
      <c r="AW129" s="15" t="s">
        <v>33</v>
      </c>
      <c r="AX129" s="15" t="s">
        <v>80</v>
      </c>
      <c r="AY129" s="273" t="s">
        <v>132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dvFxJ0snLAqpxkEkGetjgkYFd5SJ/NzsTCVJB+9IlehxgsiaILFhwEPKWOphaAbmdeDNJHqOuGLQqI/obJVdfw==" hashValue="+nK/nVOWUEbysinITbaD1xD8s2F4stON27fFqO2lr719HdYk/gu3FUeasJNC1dbie78y3FOXR0Hb7fg3ZaR2Ow==" algorithmName="SHA-512" password="CC35"/>
  <autoFilter ref="C81:K12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2251101"/>
    <hyperlink ref="F91" r:id="rId2" display="https://podminky.urs.cz/item/CS_URS_2023_01/112251102"/>
    <hyperlink ref="F96" r:id="rId3" display="https://podminky.urs.cz/item/CS_URS_2023_01/112251103"/>
    <hyperlink ref="F101" r:id="rId4" display="https://podminky.urs.cz/item/CS_URS_2023_01/162201421"/>
    <hyperlink ref="F104" r:id="rId5" display="https://podminky.urs.cz/item/CS_URS_2023_01/162201422"/>
    <hyperlink ref="F107" r:id="rId6" display="https://podminky.urs.cz/item/CS_URS_2023_01/162201423"/>
    <hyperlink ref="F110" r:id="rId7" display="https://podminky.urs.cz/item/CS_URS_2023_01/162301971"/>
    <hyperlink ref="F114" r:id="rId8" display="https://podminky.urs.cz/item/CS_URS_2023_01/162301972"/>
    <hyperlink ref="F118" r:id="rId9" display="https://podminky.urs.cz/item/CS_URS_2023_01/162301973"/>
    <hyperlink ref="F123" r:id="rId10" display="https://podminky.urs.cz/item/CS_URS_2023_01/997013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Horního rybníku v Zámecké zahradě v Teplicích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ROUND((SUM(BE85:BE126)),  2)</f>
        <v>0</v>
      </c>
      <c r="G33" s="39"/>
      <c r="H33" s="39"/>
      <c r="I33" s="149">
        <v>0.20999999999999999</v>
      </c>
      <c r="J33" s="148">
        <f>ROUND(((SUM(BE85:BE126))*I33),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ROUND((SUM(BF85:BF126)),  2)</f>
        <v>0</v>
      </c>
      <c r="G34" s="39"/>
      <c r="H34" s="39"/>
      <c r="I34" s="149">
        <v>0.14999999999999999</v>
      </c>
      <c r="J34" s="148">
        <f>ROUND(((SUM(BF85:BF126))*I34),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ROUND((SUM(BG85:BG126)),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ROUND((SUM(BH85:BH126)),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ROUND((SUM(BI85:BI126)),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Horního rybníku v Zámecké zahradě v Teplicích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Teplice</v>
      </c>
      <c r="G52" s="41"/>
      <c r="H52" s="41"/>
      <c r="I52" s="33" t="s">
        <v>23</v>
      </c>
      <c r="J52" s="73" t="str">
        <f>IF(J12="","",J12)</f>
        <v>22. 1. 2023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Teplice</v>
      </c>
      <c r="G54" s="41"/>
      <c r="H54" s="41"/>
      <c r="I54" s="33" t="s">
        <v>31</v>
      </c>
      <c r="J54" s="37" t="str">
        <f>E21</f>
        <v>Ing.Jiří Kubelka, Třeskonice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109</v>
      </c>
      <c r="D57" s="163"/>
      <c r="E57" s="163"/>
      <c r="F57" s="163"/>
      <c r="G57" s="163"/>
      <c r="H57" s="163"/>
      <c r="I57" s="163"/>
      <c r="J57" s="164" t="s">
        <v>110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111</v>
      </c>
    </row>
    <row r="60" s="9" customFormat="1" ht="24.96" customHeight="1">
      <c r="A60" s="9"/>
      <c r="B60" s="166"/>
      <c r="C60" s="167"/>
      <c r="D60" s="168" t="s">
        <v>893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894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895</v>
      </c>
      <c r="E62" s="175"/>
      <c r="F62" s="175"/>
      <c r="G62" s="175"/>
      <c r="H62" s="175"/>
      <c r="I62" s="175"/>
      <c r="J62" s="176">
        <f>J103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896</v>
      </c>
      <c r="E63" s="175"/>
      <c r="F63" s="175"/>
      <c r="G63" s="175"/>
      <c r="H63" s="175"/>
      <c r="I63" s="175"/>
      <c r="J63" s="176">
        <f>J107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897</v>
      </c>
      <c r="E64" s="175"/>
      <c r="F64" s="175"/>
      <c r="G64" s="175"/>
      <c r="H64" s="175"/>
      <c r="I64" s="175"/>
      <c r="J64" s="176">
        <f>J110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898</v>
      </c>
      <c r="E65" s="175"/>
      <c r="F65" s="175"/>
      <c r="G65" s="175"/>
      <c r="H65" s="175"/>
      <c r="I65" s="175"/>
      <c r="J65" s="176">
        <f>J116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117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Revitalizace Horního rybníku v Zámecké zahradě v Teplicích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VON - Vedlejší a ostatní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Teplice</v>
      </c>
      <c r="G79" s="41"/>
      <c r="H79" s="41"/>
      <c r="I79" s="33" t="s">
        <v>23</v>
      </c>
      <c r="J79" s="73" t="str">
        <f>IF(J12="","",J12)</f>
        <v>22. 1. 2023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Statutární Město Teplice</v>
      </c>
      <c r="G81" s="41"/>
      <c r="H81" s="41"/>
      <c r="I81" s="33" t="s">
        <v>31</v>
      </c>
      <c r="J81" s="37" t="str">
        <f>E21</f>
        <v>Ing.Jiří Kubelka, Třeskonice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118</v>
      </c>
      <c r="D84" s="181" t="s">
        <v>57</v>
      </c>
      <c r="E84" s="181" t="s">
        <v>53</v>
      </c>
      <c r="F84" s="181" t="s">
        <v>54</v>
      </c>
      <c r="G84" s="181" t="s">
        <v>119</v>
      </c>
      <c r="H84" s="181" t="s">
        <v>120</v>
      </c>
      <c r="I84" s="181" t="s">
        <v>121</v>
      </c>
      <c r="J84" s="181" t="s">
        <v>110</v>
      </c>
      <c r="K84" s="182" t="s">
        <v>122</v>
      </c>
      <c r="L84" s="183"/>
      <c r="M84" s="93" t="s">
        <v>19</v>
      </c>
      <c r="N84" s="94" t="s">
        <v>42</v>
      </c>
      <c r="O84" s="94" t="s">
        <v>123</v>
      </c>
      <c r="P84" s="94" t="s">
        <v>124</v>
      </c>
      <c r="Q84" s="94" t="s">
        <v>125</v>
      </c>
      <c r="R84" s="94" t="s">
        <v>126</v>
      </c>
      <c r="S84" s="94" t="s">
        <v>127</v>
      </c>
      <c r="T84" s="95" t="s">
        <v>128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129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111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899</v>
      </c>
      <c r="F86" s="192" t="s">
        <v>900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P87+P103+P107+P110+P116</f>
        <v>0</v>
      </c>
      <c r="Q86" s="197"/>
      <c r="R86" s="198">
        <f>R87+R103+R107+R110+R116</f>
        <v>0</v>
      </c>
      <c r="S86" s="197"/>
      <c r="T86" s="199">
        <f>T87+T103+T107+T110+T116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167</v>
      </c>
      <c r="AT86" s="201" t="s">
        <v>71</v>
      </c>
      <c r="AU86" s="201" t="s">
        <v>72</v>
      </c>
      <c r="AY86" s="200" t="s">
        <v>132</v>
      </c>
      <c r="BK86" s="202">
        <f>BK87+BK103+BK107+BK110+BK116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901</v>
      </c>
      <c r="F87" s="203" t="s">
        <v>902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SUM(P88:P102)</f>
        <v>0</v>
      </c>
      <c r="Q87" s="197"/>
      <c r="R87" s="198">
        <f>SUM(R88:R102)</f>
        <v>0</v>
      </c>
      <c r="S87" s="197"/>
      <c r="T87" s="199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167</v>
      </c>
      <c r="AT87" s="201" t="s">
        <v>71</v>
      </c>
      <c r="AU87" s="201" t="s">
        <v>80</v>
      </c>
      <c r="AY87" s="200" t="s">
        <v>132</v>
      </c>
      <c r="BK87" s="202">
        <f>SUM(BK88:BK102)</f>
        <v>0</v>
      </c>
    </row>
    <row r="88" s="2" customFormat="1" ht="16.5" customHeight="1">
      <c r="A88" s="39"/>
      <c r="B88" s="40"/>
      <c r="C88" s="205" t="s">
        <v>80</v>
      </c>
      <c r="D88" s="205" t="s">
        <v>134</v>
      </c>
      <c r="E88" s="206" t="s">
        <v>903</v>
      </c>
      <c r="F88" s="207" t="s">
        <v>904</v>
      </c>
      <c r="G88" s="208" t="s">
        <v>905</v>
      </c>
      <c r="H88" s="209">
        <v>1</v>
      </c>
      <c r="I88" s="210"/>
      <c r="J88" s="211">
        <f>ROUND(I88*H88,2)</f>
        <v>0</v>
      </c>
      <c r="K88" s="207" t="s">
        <v>145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906</v>
      </c>
      <c r="AT88" s="216" t="s">
        <v>134</v>
      </c>
      <c r="AU88" s="216" t="s">
        <v>82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906</v>
      </c>
      <c r="BM88" s="216" t="s">
        <v>907</v>
      </c>
    </row>
    <row r="89" s="2" customFormat="1">
      <c r="A89" s="39"/>
      <c r="B89" s="40"/>
      <c r="C89" s="41"/>
      <c r="D89" s="218" t="s">
        <v>140</v>
      </c>
      <c r="E89" s="41"/>
      <c r="F89" s="219" t="s">
        <v>904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140</v>
      </c>
      <c r="AU89" s="18" t="s">
        <v>82</v>
      </c>
    </row>
    <row r="90" s="2" customFormat="1">
      <c r="A90" s="39"/>
      <c r="B90" s="40"/>
      <c r="C90" s="41"/>
      <c r="D90" s="223" t="s">
        <v>148</v>
      </c>
      <c r="E90" s="41"/>
      <c r="F90" s="224" t="s">
        <v>908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148</v>
      </c>
      <c r="AU90" s="18" t="s">
        <v>82</v>
      </c>
    </row>
    <row r="91" s="13" customFormat="1">
      <c r="A91" s="13"/>
      <c r="B91" s="225"/>
      <c r="C91" s="226"/>
      <c r="D91" s="218" t="s">
        <v>150</v>
      </c>
      <c r="E91" s="227" t="s">
        <v>19</v>
      </c>
      <c r="F91" s="228" t="s">
        <v>909</v>
      </c>
      <c r="G91" s="226"/>
      <c r="H91" s="227" t="s">
        <v>19</v>
      </c>
      <c r="I91" s="229"/>
      <c r="J91" s="226"/>
      <c r="K91" s="226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150</v>
      </c>
      <c r="AU91" s="234" t="s">
        <v>82</v>
      </c>
      <c r="AV91" s="13" t="s">
        <v>80</v>
      </c>
      <c r="AW91" s="13" t="s">
        <v>33</v>
      </c>
      <c r="AX91" s="13" t="s">
        <v>72</v>
      </c>
      <c r="AY91" s="234" t="s">
        <v>132</v>
      </c>
    </row>
    <row r="92" s="13" customFormat="1">
      <c r="A92" s="13"/>
      <c r="B92" s="225"/>
      <c r="C92" s="226"/>
      <c r="D92" s="218" t="s">
        <v>150</v>
      </c>
      <c r="E92" s="227" t="s">
        <v>19</v>
      </c>
      <c r="F92" s="228" t="s">
        <v>910</v>
      </c>
      <c r="G92" s="226"/>
      <c r="H92" s="227" t="s">
        <v>19</v>
      </c>
      <c r="I92" s="229"/>
      <c r="J92" s="226"/>
      <c r="K92" s="226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150</v>
      </c>
      <c r="AU92" s="234" t="s">
        <v>82</v>
      </c>
      <c r="AV92" s="13" t="s">
        <v>80</v>
      </c>
      <c r="AW92" s="13" t="s">
        <v>33</v>
      </c>
      <c r="AX92" s="13" t="s">
        <v>72</v>
      </c>
      <c r="AY92" s="234" t="s">
        <v>132</v>
      </c>
    </row>
    <row r="93" s="14" customFormat="1">
      <c r="A93" s="14"/>
      <c r="B93" s="235"/>
      <c r="C93" s="236"/>
      <c r="D93" s="218" t="s">
        <v>150</v>
      </c>
      <c r="E93" s="237" t="s">
        <v>19</v>
      </c>
      <c r="F93" s="238" t="s">
        <v>80</v>
      </c>
      <c r="G93" s="236"/>
      <c r="H93" s="239">
        <v>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150</v>
      </c>
      <c r="AU93" s="245" t="s">
        <v>82</v>
      </c>
      <c r="AV93" s="14" t="s">
        <v>82</v>
      </c>
      <c r="AW93" s="14" t="s">
        <v>33</v>
      </c>
      <c r="AX93" s="14" t="s">
        <v>80</v>
      </c>
      <c r="AY93" s="245" t="s">
        <v>132</v>
      </c>
    </row>
    <row r="94" s="2" customFormat="1" ht="16.5" customHeight="1">
      <c r="A94" s="39"/>
      <c r="B94" s="40"/>
      <c r="C94" s="205" t="s">
        <v>82</v>
      </c>
      <c r="D94" s="205" t="s">
        <v>134</v>
      </c>
      <c r="E94" s="206" t="s">
        <v>911</v>
      </c>
      <c r="F94" s="207" t="s">
        <v>912</v>
      </c>
      <c r="G94" s="208" t="s">
        <v>905</v>
      </c>
      <c r="H94" s="209">
        <v>1</v>
      </c>
      <c r="I94" s="210"/>
      <c r="J94" s="211">
        <f>ROUND(I94*H94,2)</f>
        <v>0</v>
      </c>
      <c r="K94" s="207" t="s">
        <v>145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906</v>
      </c>
      <c r="AT94" s="216" t="s">
        <v>134</v>
      </c>
      <c r="AU94" s="216" t="s">
        <v>82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906</v>
      </c>
      <c r="BM94" s="216" t="s">
        <v>913</v>
      </c>
    </row>
    <row r="95" s="2" customFormat="1">
      <c r="A95" s="39"/>
      <c r="B95" s="40"/>
      <c r="C95" s="41"/>
      <c r="D95" s="218" t="s">
        <v>140</v>
      </c>
      <c r="E95" s="41"/>
      <c r="F95" s="219" t="s">
        <v>912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82</v>
      </c>
    </row>
    <row r="96" s="2" customFormat="1">
      <c r="A96" s="39"/>
      <c r="B96" s="40"/>
      <c r="C96" s="41"/>
      <c r="D96" s="223" t="s">
        <v>148</v>
      </c>
      <c r="E96" s="41"/>
      <c r="F96" s="224" t="s">
        <v>914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82</v>
      </c>
    </row>
    <row r="97" s="2" customFormat="1" ht="16.5" customHeight="1">
      <c r="A97" s="39"/>
      <c r="B97" s="40"/>
      <c r="C97" s="205" t="s">
        <v>141</v>
      </c>
      <c r="D97" s="205" t="s">
        <v>134</v>
      </c>
      <c r="E97" s="206" t="s">
        <v>915</v>
      </c>
      <c r="F97" s="207" t="s">
        <v>916</v>
      </c>
      <c r="G97" s="208" t="s">
        <v>905</v>
      </c>
      <c r="H97" s="209">
        <v>1</v>
      </c>
      <c r="I97" s="210"/>
      <c r="J97" s="211">
        <f>ROUND(I97*H97,2)</f>
        <v>0</v>
      </c>
      <c r="K97" s="207" t="s">
        <v>145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906</v>
      </c>
      <c r="AT97" s="216" t="s">
        <v>134</v>
      </c>
      <c r="AU97" s="216" t="s">
        <v>82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906</v>
      </c>
      <c r="BM97" s="216" t="s">
        <v>917</v>
      </c>
    </row>
    <row r="98" s="2" customFormat="1">
      <c r="A98" s="39"/>
      <c r="B98" s="40"/>
      <c r="C98" s="41"/>
      <c r="D98" s="218" t="s">
        <v>140</v>
      </c>
      <c r="E98" s="41"/>
      <c r="F98" s="219" t="s">
        <v>916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82</v>
      </c>
    </row>
    <row r="99" s="2" customFormat="1">
      <c r="A99" s="39"/>
      <c r="B99" s="40"/>
      <c r="C99" s="41"/>
      <c r="D99" s="223" t="s">
        <v>148</v>
      </c>
      <c r="E99" s="41"/>
      <c r="F99" s="224" t="s">
        <v>918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148</v>
      </c>
      <c r="AU99" s="18" t="s">
        <v>82</v>
      </c>
    </row>
    <row r="100" s="2" customFormat="1" ht="16.5" customHeight="1">
      <c r="A100" s="39"/>
      <c r="B100" s="40"/>
      <c r="C100" s="205" t="s">
        <v>138</v>
      </c>
      <c r="D100" s="205" t="s">
        <v>134</v>
      </c>
      <c r="E100" s="206" t="s">
        <v>919</v>
      </c>
      <c r="F100" s="207" t="s">
        <v>920</v>
      </c>
      <c r="G100" s="208" t="s">
        <v>905</v>
      </c>
      <c r="H100" s="209">
        <v>1</v>
      </c>
      <c r="I100" s="210"/>
      <c r="J100" s="211">
        <f>ROUND(I100*H100,2)</f>
        <v>0</v>
      </c>
      <c r="K100" s="207" t="s">
        <v>145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906</v>
      </c>
      <c r="AT100" s="216" t="s">
        <v>134</v>
      </c>
      <c r="AU100" s="216" t="s">
        <v>82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906</v>
      </c>
      <c r="BM100" s="216" t="s">
        <v>921</v>
      </c>
    </row>
    <row r="101" s="2" customFormat="1">
      <c r="A101" s="39"/>
      <c r="B101" s="40"/>
      <c r="C101" s="41"/>
      <c r="D101" s="218" t="s">
        <v>140</v>
      </c>
      <c r="E101" s="41"/>
      <c r="F101" s="219" t="s">
        <v>920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82</v>
      </c>
    </row>
    <row r="102" s="2" customFormat="1">
      <c r="A102" s="39"/>
      <c r="B102" s="40"/>
      <c r="C102" s="41"/>
      <c r="D102" s="223" t="s">
        <v>148</v>
      </c>
      <c r="E102" s="41"/>
      <c r="F102" s="224" t="s">
        <v>922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148</v>
      </c>
      <c r="AU102" s="18" t="s">
        <v>82</v>
      </c>
    </row>
    <row r="103" s="12" customFormat="1" ht="22.8" customHeight="1">
      <c r="A103" s="12"/>
      <c r="B103" s="189"/>
      <c r="C103" s="190"/>
      <c r="D103" s="191" t="s">
        <v>71</v>
      </c>
      <c r="E103" s="203" t="s">
        <v>923</v>
      </c>
      <c r="F103" s="203" t="s">
        <v>924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SUM(P104:P106)</f>
        <v>0</v>
      </c>
      <c r="Q103" s="197"/>
      <c r="R103" s="198">
        <f>SUM(R104:R106)</f>
        <v>0</v>
      </c>
      <c r="S103" s="197"/>
      <c r="T103" s="199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167</v>
      </c>
      <c r="AT103" s="201" t="s">
        <v>71</v>
      </c>
      <c r="AU103" s="201" t="s">
        <v>80</v>
      </c>
      <c r="AY103" s="200" t="s">
        <v>132</v>
      </c>
      <c r="BK103" s="202">
        <f>SUM(BK104:BK106)</f>
        <v>0</v>
      </c>
    </row>
    <row r="104" s="2" customFormat="1" ht="16.5" customHeight="1">
      <c r="A104" s="39"/>
      <c r="B104" s="40"/>
      <c r="C104" s="205" t="s">
        <v>167</v>
      </c>
      <c r="D104" s="205" t="s">
        <v>134</v>
      </c>
      <c r="E104" s="206" t="s">
        <v>925</v>
      </c>
      <c r="F104" s="207" t="s">
        <v>924</v>
      </c>
      <c r="G104" s="208" t="s">
        <v>905</v>
      </c>
      <c r="H104" s="209">
        <v>1</v>
      </c>
      <c r="I104" s="210"/>
      <c r="J104" s="211">
        <f>ROUND(I104*H104,2)</f>
        <v>0</v>
      </c>
      <c r="K104" s="207" t="s">
        <v>145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906</v>
      </c>
      <c r="AT104" s="216" t="s">
        <v>134</v>
      </c>
      <c r="AU104" s="216" t="s">
        <v>82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906</v>
      </c>
      <c r="BM104" s="216" t="s">
        <v>926</v>
      </c>
    </row>
    <row r="105" s="2" customFormat="1">
      <c r="A105" s="39"/>
      <c r="B105" s="40"/>
      <c r="C105" s="41"/>
      <c r="D105" s="218" t="s">
        <v>140</v>
      </c>
      <c r="E105" s="41"/>
      <c r="F105" s="219" t="s">
        <v>924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82</v>
      </c>
    </row>
    <row r="106" s="2" customFormat="1">
      <c r="A106" s="39"/>
      <c r="B106" s="40"/>
      <c r="C106" s="41"/>
      <c r="D106" s="223" t="s">
        <v>148</v>
      </c>
      <c r="E106" s="41"/>
      <c r="F106" s="224" t="s">
        <v>927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82</v>
      </c>
    </row>
    <row r="107" s="12" customFormat="1" ht="22.8" customHeight="1">
      <c r="A107" s="12"/>
      <c r="B107" s="189"/>
      <c r="C107" s="190"/>
      <c r="D107" s="191" t="s">
        <v>71</v>
      </c>
      <c r="E107" s="203" t="s">
        <v>928</v>
      </c>
      <c r="F107" s="203" t="s">
        <v>929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SUM(P108:P109)</f>
        <v>0</v>
      </c>
      <c r="Q107" s="197"/>
      <c r="R107" s="198">
        <f>SUM(R108:R109)</f>
        <v>0</v>
      </c>
      <c r="S107" s="197"/>
      <c r="T107" s="199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167</v>
      </c>
      <c r="AT107" s="201" t="s">
        <v>71</v>
      </c>
      <c r="AU107" s="201" t="s">
        <v>80</v>
      </c>
      <c r="AY107" s="200" t="s">
        <v>132</v>
      </c>
      <c r="BK107" s="202">
        <f>SUM(BK108:BK109)</f>
        <v>0</v>
      </c>
    </row>
    <row r="108" s="2" customFormat="1" ht="24.15" customHeight="1">
      <c r="A108" s="39"/>
      <c r="B108" s="40"/>
      <c r="C108" s="205" t="s">
        <v>175</v>
      </c>
      <c r="D108" s="205" t="s">
        <v>134</v>
      </c>
      <c r="E108" s="206" t="s">
        <v>930</v>
      </c>
      <c r="F108" s="207" t="s">
        <v>931</v>
      </c>
      <c r="G108" s="208" t="s">
        <v>905</v>
      </c>
      <c r="H108" s="209">
        <v>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906</v>
      </c>
      <c r="AT108" s="216" t="s">
        <v>134</v>
      </c>
      <c r="AU108" s="216" t="s">
        <v>82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906</v>
      </c>
      <c r="BM108" s="216" t="s">
        <v>932</v>
      </c>
    </row>
    <row r="109" s="2" customFormat="1">
      <c r="A109" s="39"/>
      <c r="B109" s="40"/>
      <c r="C109" s="41"/>
      <c r="D109" s="218" t="s">
        <v>140</v>
      </c>
      <c r="E109" s="41"/>
      <c r="F109" s="219" t="s">
        <v>933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82</v>
      </c>
    </row>
    <row r="110" s="12" customFormat="1" ht="22.8" customHeight="1">
      <c r="A110" s="12"/>
      <c r="B110" s="189"/>
      <c r="C110" s="190"/>
      <c r="D110" s="191" t="s">
        <v>71</v>
      </c>
      <c r="E110" s="203" t="s">
        <v>934</v>
      </c>
      <c r="F110" s="203" t="s">
        <v>935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SUM(P111:P115)</f>
        <v>0</v>
      </c>
      <c r="Q110" s="197"/>
      <c r="R110" s="198">
        <f>SUM(R111:R115)</f>
        <v>0</v>
      </c>
      <c r="S110" s="197"/>
      <c r="T110" s="199">
        <f>SUM(T111:T115)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167</v>
      </c>
      <c r="AT110" s="201" t="s">
        <v>71</v>
      </c>
      <c r="AU110" s="201" t="s">
        <v>80</v>
      </c>
      <c r="AY110" s="200" t="s">
        <v>132</v>
      </c>
      <c r="BK110" s="202">
        <f>SUM(BK111:BK115)</f>
        <v>0</v>
      </c>
    </row>
    <row r="111" s="2" customFormat="1" ht="16.5" customHeight="1">
      <c r="A111" s="39"/>
      <c r="B111" s="40"/>
      <c r="C111" s="205" t="s">
        <v>224</v>
      </c>
      <c r="D111" s="205" t="s">
        <v>134</v>
      </c>
      <c r="E111" s="206" t="s">
        <v>936</v>
      </c>
      <c r="F111" s="207" t="s">
        <v>935</v>
      </c>
      <c r="G111" s="208" t="s">
        <v>905</v>
      </c>
      <c r="H111" s="209">
        <v>1</v>
      </c>
      <c r="I111" s="210"/>
      <c r="J111" s="211">
        <f>ROUND(I111*H111,2)</f>
        <v>0</v>
      </c>
      <c r="K111" s="207" t="s">
        <v>145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906</v>
      </c>
      <c r="AT111" s="216" t="s">
        <v>134</v>
      </c>
      <c r="AU111" s="216" t="s">
        <v>82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906</v>
      </c>
      <c r="BM111" s="216" t="s">
        <v>937</v>
      </c>
    </row>
    <row r="112" s="2" customFormat="1">
      <c r="A112" s="39"/>
      <c r="B112" s="40"/>
      <c r="C112" s="41"/>
      <c r="D112" s="218" t="s">
        <v>140</v>
      </c>
      <c r="E112" s="41"/>
      <c r="F112" s="219" t="s">
        <v>935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82</v>
      </c>
    </row>
    <row r="113" s="2" customFormat="1">
      <c r="A113" s="39"/>
      <c r="B113" s="40"/>
      <c r="C113" s="41"/>
      <c r="D113" s="223" t="s">
        <v>148</v>
      </c>
      <c r="E113" s="41"/>
      <c r="F113" s="224" t="s">
        <v>938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82</v>
      </c>
    </row>
    <row r="114" s="13" customFormat="1">
      <c r="A114" s="13"/>
      <c r="B114" s="225"/>
      <c r="C114" s="226"/>
      <c r="D114" s="218" t="s">
        <v>150</v>
      </c>
      <c r="E114" s="227" t="s">
        <v>19</v>
      </c>
      <c r="F114" s="228" t="s">
        <v>939</v>
      </c>
      <c r="G114" s="226"/>
      <c r="H114" s="227" t="s">
        <v>19</v>
      </c>
      <c r="I114" s="229"/>
      <c r="J114" s="226"/>
      <c r="K114" s="226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150</v>
      </c>
      <c r="AU114" s="234" t="s">
        <v>82</v>
      </c>
      <c r="AV114" s="13" t="s">
        <v>80</v>
      </c>
      <c r="AW114" s="13" t="s">
        <v>33</v>
      </c>
      <c r="AX114" s="13" t="s">
        <v>72</v>
      </c>
      <c r="AY114" s="234" t="s">
        <v>132</v>
      </c>
    </row>
    <row r="115" s="14" customFormat="1">
      <c r="A115" s="14"/>
      <c r="B115" s="235"/>
      <c r="C115" s="236"/>
      <c r="D115" s="218" t="s">
        <v>150</v>
      </c>
      <c r="E115" s="237" t="s">
        <v>19</v>
      </c>
      <c r="F115" s="238" t="s">
        <v>80</v>
      </c>
      <c r="G115" s="236"/>
      <c r="H115" s="239">
        <v>1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150</v>
      </c>
      <c r="AU115" s="245" t="s">
        <v>82</v>
      </c>
      <c r="AV115" s="14" t="s">
        <v>82</v>
      </c>
      <c r="AW115" s="14" t="s">
        <v>33</v>
      </c>
      <c r="AX115" s="14" t="s">
        <v>80</v>
      </c>
      <c r="AY115" s="245" t="s">
        <v>132</v>
      </c>
    </row>
    <row r="116" s="12" customFormat="1" ht="22.8" customHeight="1">
      <c r="A116" s="12"/>
      <c r="B116" s="189"/>
      <c r="C116" s="190"/>
      <c r="D116" s="191" t="s">
        <v>71</v>
      </c>
      <c r="E116" s="203" t="s">
        <v>940</v>
      </c>
      <c r="F116" s="203" t="s">
        <v>941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SUM(P117:P126)</f>
        <v>0</v>
      </c>
      <c r="Q116" s="197"/>
      <c r="R116" s="198">
        <f>SUM(R117:R126)</f>
        <v>0</v>
      </c>
      <c r="S116" s="197"/>
      <c r="T116" s="199">
        <f>SUM(T117:T126)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167</v>
      </c>
      <c r="AT116" s="201" t="s">
        <v>71</v>
      </c>
      <c r="AU116" s="201" t="s">
        <v>80</v>
      </c>
      <c r="AY116" s="200" t="s">
        <v>132</v>
      </c>
      <c r="BK116" s="202">
        <f>SUM(BK117:BK126)</f>
        <v>0</v>
      </c>
    </row>
    <row r="117" s="2" customFormat="1" ht="16.5" customHeight="1">
      <c r="A117" s="39"/>
      <c r="B117" s="40"/>
      <c r="C117" s="205" t="s">
        <v>159</v>
      </c>
      <c r="D117" s="205" t="s">
        <v>134</v>
      </c>
      <c r="E117" s="206" t="s">
        <v>942</v>
      </c>
      <c r="F117" s="207" t="s">
        <v>941</v>
      </c>
      <c r="G117" s="208" t="s">
        <v>905</v>
      </c>
      <c r="H117" s="209">
        <v>1</v>
      </c>
      <c r="I117" s="210"/>
      <c r="J117" s="211">
        <f>ROUND(I117*H117,2)</f>
        <v>0</v>
      </c>
      <c r="K117" s="207" t="s">
        <v>145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906</v>
      </c>
      <c r="AT117" s="216" t="s">
        <v>134</v>
      </c>
      <c r="AU117" s="216" t="s">
        <v>82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906</v>
      </c>
      <c r="BM117" s="216" t="s">
        <v>943</v>
      </c>
    </row>
    <row r="118" s="2" customFormat="1">
      <c r="A118" s="39"/>
      <c r="B118" s="40"/>
      <c r="C118" s="41"/>
      <c r="D118" s="218" t="s">
        <v>140</v>
      </c>
      <c r="E118" s="41"/>
      <c r="F118" s="219" t="s">
        <v>941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82</v>
      </c>
    </row>
    <row r="119" s="2" customFormat="1">
      <c r="A119" s="39"/>
      <c r="B119" s="40"/>
      <c r="C119" s="41"/>
      <c r="D119" s="223" t="s">
        <v>148</v>
      </c>
      <c r="E119" s="41"/>
      <c r="F119" s="224" t="s">
        <v>944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148</v>
      </c>
      <c r="AU119" s="18" t="s">
        <v>82</v>
      </c>
    </row>
    <row r="120" s="13" customFormat="1">
      <c r="A120" s="13"/>
      <c r="B120" s="225"/>
      <c r="C120" s="226"/>
      <c r="D120" s="218" t="s">
        <v>150</v>
      </c>
      <c r="E120" s="227" t="s">
        <v>19</v>
      </c>
      <c r="F120" s="228" t="s">
        <v>945</v>
      </c>
      <c r="G120" s="226"/>
      <c r="H120" s="227" t="s">
        <v>19</v>
      </c>
      <c r="I120" s="229"/>
      <c r="J120" s="226"/>
      <c r="K120" s="226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150</v>
      </c>
      <c r="AU120" s="234" t="s">
        <v>82</v>
      </c>
      <c r="AV120" s="13" t="s">
        <v>80</v>
      </c>
      <c r="AW120" s="13" t="s">
        <v>33</v>
      </c>
      <c r="AX120" s="13" t="s">
        <v>72</v>
      </c>
      <c r="AY120" s="234" t="s">
        <v>132</v>
      </c>
    </row>
    <row r="121" s="13" customFormat="1">
      <c r="A121" s="13"/>
      <c r="B121" s="225"/>
      <c r="C121" s="226"/>
      <c r="D121" s="218" t="s">
        <v>150</v>
      </c>
      <c r="E121" s="227" t="s">
        <v>19</v>
      </c>
      <c r="F121" s="228" t="s">
        <v>946</v>
      </c>
      <c r="G121" s="226"/>
      <c r="H121" s="227" t="s">
        <v>19</v>
      </c>
      <c r="I121" s="229"/>
      <c r="J121" s="226"/>
      <c r="K121" s="226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150</v>
      </c>
      <c r="AU121" s="234" t="s">
        <v>82</v>
      </c>
      <c r="AV121" s="13" t="s">
        <v>80</v>
      </c>
      <c r="AW121" s="13" t="s">
        <v>33</v>
      </c>
      <c r="AX121" s="13" t="s">
        <v>72</v>
      </c>
      <c r="AY121" s="234" t="s">
        <v>132</v>
      </c>
    </row>
    <row r="122" s="13" customFormat="1">
      <c r="A122" s="13"/>
      <c r="B122" s="225"/>
      <c r="C122" s="226"/>
      <c r="D122" s="218" t="s">
        <v>150</v>
      </c>
      <c r="E122" s="227" t="s">
        <v>19</v>
      </c>
      <c r="F122" s="228" t="s">
        <v>947</v>
      </c>
      <c r="G122" s="226"/>
      <c r="H122" s="227" t="s">
        <v>19</v>
      </c>
      <c r="I122" s="229"/>
      <c r="J122" s="226"/>
      <c r="K122" s="226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150</v>
      </c>
      <c r="AU122" s="234" t="s">
        <v>82</v>
      </c>
      <c r="AV122" s="13" t="s">
        <v>80</v>
      </c>
      <c r="AW122" s="13" t="s">
        <v>33</v>
      </c>
      <c r="AX122" s="13" t="s">
        <v>72</v>
      </c>
      <c r="AY122" s="234" t="s">
        <v>132</v>
      </c>
    </row>
    <row r="123" s="13" customFormat="1">
      <c r="A123" s="13"/>
      <c r="B123" s="225"/>
      <c r="C123" s="226"/>
      <c r="D123" s="218" t="s">
        <v>150</v>
      </c>
      <c r="E123" s="227" t="s">
        <v>19</v>
      </c>
      <c r="F123" s="228" t="s">
        <v>948</v>
      </c>
      <c r="G123" s="226"/>
      <c r="H123" s="227" t="s">
        <v>19</v>
      </c>
      <c r="I123" s="229"/>
      <c r="J123" s="226"/>
      <c r="K123" s="226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150</v>
      </c>
      <c r="AU123" s="234" t="s">
        <v>82</v>
      </c>
      <c r="AV123" s="13" t="s">
        <v>80</v>
      </c>
      <c r="AW123" s="13" t="s">
        <v>33</v>
      </c>
      <c r="AX123" s="13" t="s">
        <v>72</v>
      </c>
      <c r="AY123" s="234" t="s">
        <v>132</v>
      </c>
    </row>
    <row r="124" s="13" customFormat="1">
      <c r="A124" s="13"/>
      <c r="B124" s="225"/>
      <c r="C124" s="226"/>
      <c r="D124" s="218" t="s">
        <v>150</v>
      </c>
      <c r="E124" s="227" t="s">
        <v>19</v>
      </c>
      <c r="F124" s="228" t="s">
        <v>949</v>
      </c>
      <c r="G124" s="226"/>
      <c r="H124" s="227" t="s">
        <v>19</v>
      </c>
      <c r="I124" s="229"/>
      <c r="J124" s="226"/>
      <c r="K124" s="226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150</v>
      </c>
      <c r="AU124" s="234" t="s">
        <v>82</v>
      </c>
      <c r="AV124" s="13" t="s">
        <v>80</v>
      </c>
      <c r="AW124" s="13" t="s">
        <v>33</v>
      </c>
      <c r="AX124" s="13" t="s">
        <v>72</v>
      </c>
      <c r="AY124" s="234" t="s">
        <v>132</v>
      </c>
    </row>
    <row r="125" s="13" customFormat="1">
      <c r="A125" s="13"/>
      <c r="B125" s="225"/>
      <c r="C125" s="226"/>
      <c r="D125" s="218" t="s">
        <v>150</v>
      </c>
      <c r="E125" s="227" t="s">
        <v>19</v>
      </c>
      <c r="F125" s="228" t="s">
        <v>950</v>
      </c>
      <c r="G125" s="226"/>
      <c r="H125" s="227" t="s">
        <v>19</v>
      </c>
      <c r="I125" s="229"/>
      <c r="J125" s="226"/>
      <c r="K125" s="226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150</v>
      </c>
      <c r="AU125" s="234" t="s">
        <v>82</v>
      </c>
      <c r="AV125" s="13" t="s">
        <v>80</v>
      </c>
      <c r="AW125" s="13" t="s">
        <v>33</v>
      </c>
      <c r="AX125" s="13" t="s">
        <v>72</v>
      </c>
      <c r="AY125" s="234" t="s">
        <v>132</v>
      </c>
    </row>
    <row r="126" s="14" customFormat="1">
      <c r="A126" s="14"/>
      <c r="B126" s="235"/>
      <c r="C126" s="236"/>
      <c r="D126" s="218" t="s">
        <v>150</v>
      </c>
      <c r="E126" s="237" t="s">
        <v>19</v>
      </c>
      <c r="F126" s="238" t="s">
        <v>80</v>
      </c>
      <c r="G126" s="236"/>
      <c r="H126" s="239">
        <v>1</v>
      </c>
      <c r="I126" s="240"/>
      <c r="J126" s="236"/>
      <c r="K126" s="236"/>
      <c r="L126" s="241"/>
      <c r="M126" s="260"/>
      <c r="N126" s="261"/>
      <c r="O126" s="261"/>
      <c r="P126" s="261"/>
      <c r="Q126" s="261"/>
      <c r="R126" s="261"/>
      <c r="S126" s="261"/>
      <c r="T126" s="26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150</v>
      </c>
      <c r="AU126" s="245" t="s">
        <v>82</v>
      </c>
      <c r="AV126" s="14" t="s">
        <v>82</v>
      </c>
      <c r="AW126" s="14" t="s">
        <v>33</v>
      </c>
      <c r="AX126" s="14" t="s">
        <v>80</v>
      </c>
      <c r="AY126" s="245" t="s">
        <v>132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btLN6FY88xhhTSIP6K5ojQleLbW9sMAe+IJfwXWNg1uAVCYMtzgJEiJdhNUM2pgR0rvAhDXFjLdVvYquD1ynEQ==" hashValue="UrLJ5P/FFefZRjpNDsfDg8L3vzpBomcTwWHGFE3GywDEEAZeY8XxVMpw7Qpwg+v5zqtqPWzP2tYkVW2b97P3JQ==" algorithmName="SHA-512" password="CC35"/>
  <autoFilter ref="C84:K12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012002000"/>
    <hyperlink ref="F96" r:id="rId2" display="https://podminky.urs.cz/item/CS_URS_2023_01/013254000"/>
    <hyperlink ref="F99" r:id="rId3" display="https://podminky.urs.cz/item/CS_URS_2023_01/013274000"/>
    <hyperlink ref="F102" r:id="rId4" display="https://podminky.urs.cz/item/CS_URS_2023_01/013284000"/>
    <hyperlink ref="F106" r:id="rId5" display="https://podminky.urs.cz/item/CS_URS_2023_01/030001000"/>
    <hyperlink ref="F113" r:id="rId6" display="https://podminky.urs.cz/item/CS_URS_2023_01/060001000"/>
    <hyperlink ref="F119" r:id="rId7" display="https://podminky.urs.cz/item/CS_URS_2023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DESKTOP-JQHGO4U\Pavlina</dc:creator>
  <cp:lastModifiedBy>DESKTOP-JQHGO4U\Pavlina</cp:lastModifiedBy>
  <dcterms:created xsi:type="dcterms:W3CDTF">2023-02-01T14:44:09Z</dcterms:created>
  <dcterms:modified xsi:type="dcterms:W3CDTF">2023-02-01T14:44:30Z</dcterms:modified>
</cp:coreProperties>
</file>