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RN1 - KOMUNIKACE" sheetId="2" r:id="rId2"/>
    <sheet name="ZRN2 - VEŘEJNÉ OSVĚTLENÍ" sheetId="3" r:id="rId3"/>
    <sheet name="VON - VEDLEJŠÍ A OSTATNÍ 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'ZRN1 - KOMUNIKACE'!$C$124:$K$274</definedName>
    <definedName name="_xlnm.Print_Area" localSheetId="1">'ZRN1 - KOMUNIKACE'!$C$4:$J$76,'ZRN1 - KOMUNIKACE'!$C$112:$K$274</definedName>
    <definedName name="_xlnm.Print_Titles" localSheetId="1">'ZRN1 - KOMUNIKACE'!$124:$124</definedName>
    <definedName name="_xlnm._FilterDatabase" localSheetId="2" hidden="1">'ZRN2 - VEŘEJNÉ OSVĚTLENÍ'!$C$121:$K$234</definedName>
    <definedName name="_xlnm.Print_Area" localSheetId="2">'ZRN2 - VEŘEJNÉ OSVĚTLENÍ'!$C$4:$J$76,'ZRN2 - VEŘEJNÉ OSVĚTLENÍ'!$C$109:$K$234</definedName>
    <definedName name="_xlnm.Print_Titles" localSheetId="2">'ZRN2 - VEŘEJNÉ OSVĚTLENÍ'!$121:$121</definedName>
    <definedName name="_xlnm._FilterDatabase" localSheetId="3" hidden="1">'VON - VEDLEJŠÍ A OSTATNÍ ...'!$C$119:$K$147</definedName>
    <definedName name="_xlnm.Print_Area" localSheetId="3">'VON - VEDLEJŠÍ A OSTATNÍ ...'!$C$4:$J$76,'VON - VEDLEJŠÍ A OSTATNÍ ...'!$C$107:$K$147</definedName>
    <definedName name="_xlnm.Print_Titles" localSheetId="3">'VON - VEDLEJŠÍ A OSTATNÍ ...'!$119:$119</definedName>
    <definedName name="_xlnm.Print_Area" localSheetId="4">'Seznam figur'!$C$4:$G$174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3" r="J37"/>
  <c r="J36"/>
  <c i="1" r="AY96"/>
  <c i="3" r="J35"/>
  <c i="1" r="AX96"/>
  <c i="3"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2" r="J37"/>
  <c r="J36"/>
  <c i="1" r="AY95"/>
  <c i="2" r="J35"/>
  <c i="1" r="AX95"/>
  <c i="2"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T260"/>
  <c r="R261"/>
  <c r="R260"/>
  <c r="P261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T235"/>
  <c r="R236"/>
  <c r="R235"/>
  <c r="P236"/>
  <c r="P235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BK269"/>
  <c r="J266"/>
  <c r="J256"/>
  <c r="BK252"/>
  <c r="BK251"/>
  <c r="J247"/>
  <c r="BK241"/>
  <c r="BK236"/>
  <c r="J210"/>
  <c r="BK195"/>
  <c r="J177"/>
  <c r="BK157"/>
  <c r="BK144"/>
  <c r="BK141"/>
  <c r="BK128"/>
  <c r="BK247"/>
  <c r="BK239"/>
  <c r="BK225"/>
  <c r="J213"/>
  <c r="BK193"/>
  <c r="BK189"/>
  <c r="J166"/>
  <c r="BK151"/>
  <c r="BK136"/>
  <c r="BK272"/>
  <c r="BK238"/>
  <c r="BK223"/>
  <c r="J201"/>
  <c r="J193"/>
  <c r="BK183"/>
  <c r="J157"/>
  <c r="J151"/>
  <c r="J141"/>
  <c r="J269"/>
  <c r="BK258"/>
  <c i="3" r="J227"/>
  <c r="BK216"/>
  <c r="BK189"/>
  <c r="J168"/>
  <c r="J150"/>
  <c r="J233"/>
  <c r="J214"/>
  <c r="J203"/>
  <c r="J189"/>
  <c r="J179"/>
  <c r="BK173"/>
  <c r="BK148"/>
  <c r="J130"/>
  <c r="BK227"/>
  <c r="BK210"/>
  <c r="BK194"/>
  <c r="J181"/>
  <c r="BK175"/>
  <c r="J165"/>
  <c r="BK144"/>
  <c r="BK233"/>
  <c r="BK214"/>
  <c r="BK197"/>
  <c r="J173"/>
  <c r="J140"/>
  <c i="4" r="J145"/>
  <c r="J135"/>
  <c r="BK137"/>
  <c r="BK145"/>
  <c r="J132"/>
  <c i="2" r="BK266"/>
  <c r="BK263"/>
  <c r="BK256"/>
  <c r="J255"/>
  <c r="J248"/>
  <c r="BK245"/>
  <c r="J238"/>
  <c r="BK217"/>
  <c r="J208"/>
  <c r="J183"/>
  <c r="J172"/>
  <c r="BK156"/>
  <c r="BK143"/>
  <c r="BK134"/>
  <c r="J257"/>
  <c r="BK248"/>
  <c r="BK242"/>
  <c r="BK229"/>
  <c r="J221"/>
  <c r="BK206"/>
  <c r="BK181"/>
  <c r="BK170"/>
  <c r="J160"/>
  <c r="BK149"/>
  <c r="J134"/>
  <c r="J128"/>
  <c r="J236"/>
  <c r="BK221"/>
  <c r="J206"/>
  <c r="J189"/>
  <c r="BK166"/>
  <c r="J156"/>
  <c r="J149"/>
  <c r="J136"/>
  <c i="1" r="AS94"/>
  <c i="3" r="BK221"/>
  <c r="BK187"/>
  <c r="J158"/>
  <c r="BK142"/>
  <c r="BK223"/>
  <c r="BK208"/>
  <c r="J199"/>
  <c r="J193"/>
  <c r="BK181"/>
  <c r="J175"/>
  <c r="J160"/>
  <c r="BK140"/>
  <c r="BK222"/>
  <c r="J208"/>
  <c r="J183"/>
  <c r="J178"/>
  <c r="BK168"/>
  <c r="BK153"/>
  <c r="J126"/>
  <c r="J223"/>
  <c r="J213"/>
  <c r="BK183"/>
  <c r="BK158"/>
  <c r="BK138"/>
  <c i="4" r="BK142"/>
  <c r="J142"/>
  <c r="BK127"/>
  <c r="J129"/>
  <c r="BK135"/>
  <c r="J127"/>
  <c i="2" r="J272"/>
  <c r="J263"/>
  <c r="BK255"/>
  <c r="J252"/>
  <c r="J242"/>
  <c r="J229"/>
  <c r="BK213"/>
  <c r="BK198"/>
  <c r="J181"/>
  <c r="J170"/>
  <c r="J145"/>
  <c r="J139"/>
  <c r="BK257"/>
  <c r="J251"/>
  <c r="J245"/>
  <c r="J233"/>
  <c r="J223"/>
  <c r="BK201"/>
  <c r="J187"/>
  <c r="BK177"/>
  <c r="BK163"/>
  <c r="J153"/>
  <c r="J144"/>
  <c r="J131"/>
  <c r="J241"/>
  <c r="BK233"/>
  <c r="J217"/>
  <c r="J198"/>
  <c r="J163"/>
  <c r="BK155"/>
  <c r="BK145"/>
  <c r="BK131"/>
  <c r="BK261"/>
  <c r="J258"/>
  <c i="3" r="BK225"/>
  <c r="J201"/>
  <c r="BK186"/>
  <c r="BK165"/>
  <c r="J148"/>
  <c r="J225"/>
  <c r="J210"/>
  <c r="BK201"/>
  <c r="J195"/>
  <c r="J186"/>
  <c r="BK178"/>
  <c r="BK164"/>
  <c r="J144"/>
  <c r="J125"/>
  <c r="BK213"/>
  <c r="BK195"/>
  <c r="BK193"/>
  <c r="J176"/>
  <c r="J164"/>
  <c r="BK134"/>
  <c r="BK229"/>
  <c r="J216"/>
  <c r="J194"/>
  <c r="J170"/>
  <c r="J153"/>
  <c r="BK130"/>
  <c i="4" r="J123"/>
  <c r="J137"/>
  <c r="BK125"/>
  <c i="2" r="BK210"/>
  <c r="BK172"/>
  <c r="J155"/>
  <c r="BK139"/>
  <c r="BK129"/>
  <c r="J239"/>
  <c r="J225"/>
  <c r="BK208"/>
  <c r="J195"/>
  <c r="BK187"/>
  <c r="BK160"/>
  <c r="BK153"/>
  <c r="J143"/>
  <c r="J129"/>
  <c r="J261"/>
  <c i="3" r="J229"/>
  <c r="J222"/>
  <c r="J205"/>
  <c r="BK185"/>
  <c r="BK155"/>
  <c r="J138"/>
  <c r="BK218"/>
  <c r="BK205"/>
  <c r="J197"/>
  <c r="J185"/>
  <c r="BK176"/>
  <c r="J155"/>
  <c r="BK126"/>
  <c r="J221"/>
  <c r="BK199"/>
  <c r="J187"/>
  <c r="BK179"/>
  <c r="BK170"/>
  <c r="BK160"/>
  <c r="J142"/>
  <c r="BK125"/>
  <c r="J218"/>
  <c r="BK203"/>
  <c r="BK150"/>
  <c r="J134"/>
  <c i="4" r="BK132"/>
  <c r="BK136"/>
  <c r="BK123"/>
  <c r="J125"/>
  <c r="J136"/>
  <c r="BK129"/>
  <c i="2" l="1" r="T127"/>
  <c r="R200"/>
  <c r="R237"/>
  <c r="R246"/>
  <c r="BK262"/>
  <c r="J262"/>
  <c r="J105"/>
  <c i="3" r="BK188"/>
  <c r="J188"/>
  <c r="J101"/>
  <c r="P224"/>
  <c i="2" r="BK127"/>
  <c r="J127"/>
  <c r="J98"/>
  <c r="BK200"/>
  <c r="J200"/>
  <c r="J100"/>
  <c r="P237"/>
  <c r="T246"/>
  <c r="P262"/>
  <c i="3" r="BK129"/>
  <c r="J129"/>
  <c r="J100"/>
  <c r="R129"/>
  <c r="R188"/>
  <c r="T224"/>
  <c i="4" r="R122"/>
  <c r="P134"/>
  <c r="BK141"/>
  <c r="J141"/>
  <c r="J100"/>
  <c r="T141"/>
  <c i="2" r="P127"/>
  <c r="P200"/>
  <c r="BK237"/>
  <c r="J237"/>
  <c r="J102"/>
  <c r="BK246"/>
  <c r="J246"/>
  <c r="J103"/>
  <c r="T262"/>
  <c i="3" r="BK124"/>
  <c r="J124"/>
  <c r="J98"/>
  <c r="R124"/>
  <c r="R123"/>
  <c r="P129"/>
  <c r="P128"/>
  <c r="P188"/>
  <c r="BK224"/>
  <c r="J224"/>
  <c r="J102"/>
  <c i="4" r="BK122"/>
  <c r="J122"/>
  <c r="J98"/>
  <c r="T122"/>
  <c r="T134"/>
  <c r="R141"/>
  <c i="2" r="R127"/>
  <c r="R126"/>
  <c r="R125"/>
  <c r="T200"/>
  <c r="T237"/>
  <c r="P246"/>
  <c r="R262"/>
  <c i="3" r="P124"/>
  <c r="P123"/>
  <c r="P122"/>
  <c i="1" r="AU96"/>
  <c i="3" r="T124"/>
  <c r="T123"/>
  <c r="T129"/>
  <c r="T128"/>
  <c r="T188"/>
  <c r="R224"/>
  <c i="4" r="P122"/>
  <c r="BK134"/>
  <c r="J134"/>
  <c r="J99"/>
  <c r="R134"/>
  <c r="P141"/>
  <c i="2" r="BK197"/>
  <c r="J197"/>
  <c r="J99"/>
  <c r="BK235"/>
  <c r="J235"/>
  <c r="J101"/>
  <c r="BK260"/>
  <c r="J260"/>
  <c r="J104"/>
  <c i="4" r="J89"/>
  <c r="BE123"/>
  <c r="BE142"/>
  <c r="BE132"/>
  <c r="BE136"/>
  <c r="BE145"/>
  <c i="3" r="BK128"/>
  <c r="J128"/>
  <c r="J99"/>
  <c i="4" r="F92"/>
  <c r="BE129"/>
  <c r="BE135"/>
  <c r="E85"/>
  <c r="BE125"/>
  <c r="BE127"/>
  <c r="BE137"/>
  <c i="3" r="F119"/>
  <c r="BE125"/>
  <c r="BE138"/>
  <c r="BE142"/>
  <c r="BE153"/>
  <c r="BE160"/>
  <c r="BE164"/>
  <c r="BE165"/>
  <c r="BE186"/>
  <c r="BE187"/>
  <c r="BE197"/>
  <c r="BE203"/>
  <c r="BE205"/>
  <c r="BE227"/>
  <c r="BE130"/>
  <c r="BE140"/>
  <c r="BE144"/>
  <c r="BE158"/>
  <c r="BE183"/>
  <c r="BE199"/>
  <c r="BE216"/>
  <c r="BE223"/>
  <c r="E85"/>
  <c r="J89"/>
  <c r="BE134"/>
  <c r="BE148"/>
  <c r="BE155"/>
  <c r="BE185"/>
  <c r="BE193"/>
  <c r="BE201"/>
  <c r="BE210"/>
  <c r="BE213"/>
  <c r="BE225"/>
  <c r="BE126"/>
  <c r="BE150"/>
  <c r="BE168"/>
  <c r="BE170"/>
  <c r="BE173"/>
  <c r="BE175"/>
  <c r="BE176"/>
  <c r="BE178"/>
  <c r="BE179"/>
  <c r="BE181"/>
  <c r="BE189"/>
  <c r="BE194"/>
  <c r="BE195"/>
  <c r="BE208"/>
  <c r="BE214"/>
  <c r="BE218"/>
  <c r="BE221"/>
  <c r="BE222"/>
  <c r="BE229"/>
  <c r="BE233"/>
  <c i="2" r="BE258"/>
  <c r="BE269"/>
  <c r="E85"/>
  <c r="J89"/>
  <c r="BE129"/>
  <c r="BE134"/>
  <c r="BE141"/>
  <c r="BE144"/>
  <c r="BE151"/>
  <c r="BE153"/>
  <c r="BE157"/>
  <c r="BE163"/>
  <c r="BE172"/>
  <c r="BE181"/>
  <c r="BE189"/>
  <c r="BE198"/>
  <c r="BE206"/>
  <c r="BE213"/>
  <c r="BE217"/>
  <c r="BE223"/>
  <c r="BE225"/>
  <c r="BE229"/>
  <c r="BE239"/>
  <c r="BE257"/>
  <c r="BE128"/>
  <c r="BE136"/>
  <c r="BE145"/>
  <c r="BE149"/>
  <c r="BE160"/>
  <c r="BE166"/>
  <c r="BE170"/>
  <c r="BE177"/>
  <c r="BE187"/>
  <c r="BE201"/>
  <c r="BE208"/>
  <c r="BE236"/>
  <c r="BE238"/>
  <c r="BE241"/>
  <c r="BE242"/>
  <c r="BE247"/>
  <c r="BE256"/>
  <c r="F92"/>
  <c r="BE131"/>
  <c r="BE139"/>
  <c r="BE143"/>
  <c r="BE155"/>
  <c r="BE156"/>
  <c r="BE183"/>
  <c r="BE193"/>
  <c r="BE195"/>
  <c r="BE210"/>
  <c r="BE221"/>
  <c r="BE233"/>
  <c r="BE245"/>
  <c r="BE248"/>
  <c r="BE251"/>
  <c r="BE252"/>
  <c r="BE255"/>
  <c r="BE261"/>
  <c r="BE263"/>
  <c r="BE266"/>
  <c r="BE272"/>
  <c r="F36"/>
  <c i="1" r="BC95"/>
  <c i="2" r="F35"/>
  <c i="1" r="BB95"/>
  <c i="3" r="F37"/>
  <c i="1" r="BD96"/>
  <c i="2" r="F37"/>
  <c i="1" r="BD95"/>
  <c i="3" r="F35"/>
  <c i="1" r="BB96"/>
  <c i="4" r="F36"/>
  <c i="1" r="BC97"/>
  <c i="4" r="F34"/>
  <c i="1" r="BA97"/>
  <c i="4" r="F37"/>
  <c i="1" r="BD97"/>
  <c i="2" r="F34"/>
  <c i="1" r="BA95"/>
  <c i="3" r="J34"/>
  <c i="1" r="AW96"/>
  <c i="4" r="F35"/>
  <c i="1" r="BB97"/>
  <c i="4" r="J34"/>
  <c i="1" r="AW97"/>
  <c i="2" r="J34"/>
  <c i="1" r="AW95"/>
  <c i="3" r="F34"/>
  <c i="1" r="BA96"/>
  <c i="3" r="F36"/>
  <c i="1" r="BC96"/>
  <c i="3" l="1" r="T122"/>
  <c i="2" r="P126"/>
  <c r="P125"/>
  <c i="1" r="AU95"/>
  <c i="4" r="R121"/>
  <c r="R120"/>
  <c r="P121"/>
  <c r="P120"/>
  <c i="1" r="AU97"/>
  <c i="4" r="T121"/>
  <c r="T120"/>
  <c i="3" r="R128"/>
  <c r="R122"/>
  <c i="2" r="T126"/>
  <c r="T125"/>
  <c r="BK126"/>
  <c r="J126"/>
  <c r="J97"/>
  <c i="4" r="BK121"/>
  <c r="BK120"/>
  <c r="J120"/>
  <c i="3" r="BK123"/>
  <c r="J123"/>
  <c r="J97"/>
  <c r="BK122"/>
  <c r="J122"/>
  <c r="J96"/>
  <c r="F33"/>
  <c i="1" r="AZ96"/>
  <c r="BC94"/>
  <c r="W32"/>
  <c i="2" r="J33"/>
  <c i="1" r="AV95"/>
  <c r="AT95"/>
  <c r="BD94"/>
  <c r="W33"/>
  <c r="BA94"/>
  <c r="AW94"/>
  <c r="AK30"/>
  <c r="BB94"/>
  <c r="W31"/>
  <c i="4" r="J30"/>
  <c i="1" r="AG97"/>
  <c i="2" r="F33"/>
  <c i="1" r="AZ95"/>
  <c i="4" r="F33"/>
  <c i="1" r="AZ97"/>
  <c i="4" r="J33"/>
  <c i="1" r="AV97"/>
  <c r="AT97"/>
  <c r="AN97"/>
  <c i="3" r="J33"/>
  <c i="1" r="AV96"/>
  <c r="AT96"/>
  <c i="4" l="1" r="J121"/>
  <c r="J97"/>
  <c i="2" r="BK125"/>
  <c r="J125"/>
  <c r="J96"/>
  <c i="4" r="J96"/>
  <c r="J39"/>
  <c i="1" r="AU94"/>
  <c r="AY94"/>
  <c i="3" r="J30"/>
  <c i="1" r="AG96"/>
  <c r="W30"/>
  <c r="AZ94"/>
  <c r="AV94"/>
  <c r="AK29"/>
  <c r="AX94"/>
  <c i="3" l="1" r="J39"/>
  <c i="1" r="AN96"/>
  <c i="2" r="J30"/>
  <c i="1" r="AG95"/>
  <c r="AN95"/>
  <c r="AT94"/>
  <c r="W29"/>
  <c i="2" l="1" r="J39"/>
  <c i="1" r="AG94"/>
  <c r="AK2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<sst xmlns="http://schemas.openxmlformats.org/spreadsheetml/2006/main">
  <si>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</si>
  <si>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</si>
  <si>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</si>
  <si>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</si>
  <si>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</si>
  <si>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{0c9308f4-246f-4f96-9958-ce9f809bd8c3}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</si>
  <si>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</si>
  <si>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</si>
  <si>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</si>
  <si>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</si>
  <si>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</si>
  <si>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</si>
  <si>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</si>
  <si>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</si>
  <si>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22-04-10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</si>
  <si>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</si>
  <si>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</si>
  <si>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DUCHCOVSKÁ U ŽEL.PŘEJEZDU</t>
  </si>
  <si>
    <t>KSO:</t>
  </si>
  <si>
    <t>CC-CZ:</t>
  </si>
  <si>
    <t>Místo:</t>
  </si>
  <si>
    <t>TEPLICE</t>
  </si>
  <si>
    <t>Datum:</t>
  </si>
  <si>
    <t>9. 2. 2023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</si>
  <si>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</si>
  <si>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</si>
  <si>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</si>
  <si>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</si>
  <si>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</si>
  <si>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</si>
  <si>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</si>
  <si>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RAPID MOST SPOL. S R.O.</t>
  </si>
  <si>
    <t>True</t>
  </si>
  <si>
    <t>Zpracovatel:</t>
  </si>
  <si>
    <t>ING.VLADIMÍR PLHÁK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</si>
  <si>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</si>
  <si>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</si>
  <si>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</si>
  <si>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</si>
  <si>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</si>
  <si>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</si>
  <si>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</si>
  <si>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</si>
  <si>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</si>
  <si>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</si>
  <si>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</si>
  <si>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</si>
  <si>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</si>
  <si>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</si>
  <si>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</si>
  <si>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</si>
  <si>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</si>
  <si>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</si>
  <si>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</si>
  <si>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</si>
  <si>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</si>
  <si>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</si>
  <si>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</si>
  <si>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</si>
  <si>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</si>
  <si>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</si>
  <si>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</si>
  <si>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</si>
  <si>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</si>
  <si>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</si>
  <si>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</si>
  <si>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</si>
  <si>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</si>
  <si>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</si>
  <si>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</si>
  <si>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</si>
  <si>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</si>
  <si>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</si>
  <si>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</si>
  <si>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</si>
  <si>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</si>
  <si>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</si>
  <si>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</si>
  <si>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</si>
  <si>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</si>
  <si>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</si>
  <si>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ZRN1</t>
  </si>
  <si>
    <t>KOMUNIKACE</t>
  </si>
  <si>
    <t>ING</t>
  </si>
  <si>
    <t>1</t>
  </si>
  <si>
    <t>{f5baeed0-e597-4b64-9db8-d327a3548b51}</t>
  </si>
  <si>
    <t>2</t>
  </si>
  <si>
    <t>ZRN2</t>
  </si>
  <si>
    <t>VEŘEJNÉ OSVĚTLENÍ</t>
  </si>
  <si>
    <t>{ce25097f-9b01-43d0-af47-220070fdb8c1}</t>
  </si>
  <si>
    <t>VON</t>
  </si>
  <si>
    <t>VEDLEJŠÍ A OSTATNÍ NÁKLADY</t>
  </si>
  <si>
    <t>{206dfb9b-ef1e-41ea-a238-64048406380c}</t>
  </si>
  <si>
    <t>DEM1</t>
  </si>
  <si>
    <t>BOURÁNÍ ASFALTOVÉ KOMUNIKACE</t>
  </si>
  <si>
    <t>m2</t>
  </si>
  <si>
    <t>5</t>
  </si>
  <si>
    <t>3</t>
  </si>
  <si>
    <t>DEM5</t>
  </si>
  <si>
    <t>BOURÁNÍ ASFALTOVÉHO CHODNÍKU</t>
  </si>
  <si>
    <t>240</t>
  </si>
  <si>
    <t>KRYCÍ LIST SOUPISU PRACÍ</t>
  </si>
  <si>
    <t>DEM8</t>
  </si>
  <si>
    <t>BOURÁNÍ DLÁŽDĚNÉHO CHODNÍKU</t>
  </si>
  <si>
    <t>260</t>
  </si>
  <si>
    <t>DRENÁŽ</t>
  </si>
  <si>
    <t>PODÉLNÉ ODVODNĚNÍ</t>
  </si>
  <si>
    <t>m</t>
  </si>
  <si>
    <t>85</t>
  </si>
  <si>
    <t>KCE240MMD</t>
  </si>
  <si>
    <t>KCE 240MM KRYT Z DLAŽBY POVRCH HLADKÝ, BARVA PŘÍRODNÍ</t>
  </si>
  <si>
    <t>425</t>
  </si>
  <si>
    <t>KCE240MMR</t>
  </si>
  <si>
    <t>KCE 240MM KRYT Z DLAŽBY POVRCH RELIÉFNÍ, BARVA ČERVENÁ</t>
  </si>
  <si>
    <t>Objekt:</t>
  </si>
  <si>
    <t>KCE280MMAB</t>
  </si>
  <si>
    <t>KCE280MM KRYT Z ASFALTOBETONU</t>
  </si>
  <si>
    <t>ZRN1 - KOMUNIKACE</t>
  </si>
  <si>
    <t>KCE320MMD</t>
  </si>
  <si>
    <t>KCE 320MM KRYT Z DLAŽBY POVRCH HLADKÝ, BARVA PŘÍRODNÍ</t>
  </si>
  <si>
    <t>56</t>
  </si>
  <si>
    <t>KCE320MMR</t>
  </si>
  <si>
    <t>KCE 320MM KRYT Z DLAŽBY POVRCH RELIÉFNÍ, BARVA ČERVENÁ</t>
  </si>
  <si>
    <t>13</t>
  </si>
  <si>
    <t>ODKOP2</t>
  </si>
  <si>
    <t>VÝPOČET PRO ODKOP ZEMINY V TŘ. 2</t>
  </si>
  <si>
    <t>m3</t>
  </si>
  <si>
    <t>30</t>
  </si>
  <si>
    <t>ODKOP4</t>
  </si>
  <si>
    <t>VÝPOČET PRO ODKOP ZEMINY V TŘ. 4</t>
  </si>
  <si>
    <t>50</t>
  </si>
  <si>
    <t>ODVOZ2</t>
  </si>
  <si>
    <t>VÝPOČET KUBATUR K ODVOZU NA SKLÁDKU	</t>
  </si>
  <si>
    <t>ODVOZ4</t>
  </si>
  <si>
    <t>55,1</t>
  </si>
  <si>
    <t>RÝHY</t>
  </si>
  <si>
    <t xml:space="preserve">VÝPOČET PRO ODKOP ZEMINY V TŘ. 4 </t>
  </si>
  <si>
    <t>5,1</t>
  </si>
  <si>
    <t>ZÁSYPY</t>
  </si>
  <si>
    <t>SOUČET</t>
  </si>
  <si>
    <t>7,1</t>
  </si>
  <si>
    <t>ZELEŇ</t>
  </si>
  <si>
    <t>SADOVÉ ÚPRAVY – TRÁVNÍK</t>
  </si>
  <si>
    <t>150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</si>
  <si>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</si>
  <si>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</si>
  <si>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</si>
  <si>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</si>
  <si>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</si>
  <si>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</si>
  <si>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</si>
  <si>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</si>
  <si>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</si>
  <si>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</si>
  <si>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</si>
  <si>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</si>
  <si>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</si>
  <si>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</si>
  <si>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</si>
  <si>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</si>
  <si>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</si>
  <si>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</si>
  <si>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</si>
  <si>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</si>
  <si>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</si>
  <si>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</si>
  <si>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</si>
  <si>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</si>
  <si>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</si>
  <si>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</si>
  <si>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</si>
  <si>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</si>
  <si>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</si>
  <si>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</si>
  <si>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</si>
  <si>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112201119</t>
  </si>
  <si>
    <t>Odstranění pařezů D přes 0,9 do 1,0 m v rovině a svahu do 1:5 s odklizením do 20 m a zasypáním jámy</t>
  </si>
  <si>
    <t>kus</t>
  </si>
  <si>
    <t>CS ÚRS 2023 01</t>
  </si>
  <si>
    <t>4</t>
  </si>
  <si>
    <t>-1453243063</t>
  </si>
  <si>
    <t>113106142</t>
  </si>
  <si>
    <t>Rozebrání dlažeb z betonových nebo kamenných dlaždic komunikací pro pěší strojně pl přes 50 m2</t>
  </si>
  <si>
    <t>-683118507</t>
  </si>
  <si>
    <t>VV</t>
  </si>
  <si>
    <t>113107132</t>
  </si>
  <si>
    <t>Odstranění podkladu z betonu prostého tl přes 150 do 300 mm ručně</t>
  </si>
  <si>
    <t>-786326079</t>
  </si>
  <si>
    <t>DEM8*0,1</t>
  </si>
  <si>
    <t>betony podél plotu</t>
  </si>
  <si>
    <t>113107221</t>
  </si>
  <si>
    <t>Odstranění podkladu z kameniva drceného tl do 100 mm strojně pl přes 200 m2</t>
  </si>
  <si>
    <t>2142737472</t>
  </si>
  <si>
    <t>DEM5+DEM8</t>
  </si>
  <si>
    <t>113107231</t>
  </si>
  <si>
    <t>Odstranění podkladu z betonu prostého tl 150 mm strojně pl přes 200 m2</t>
  </si>
  <si>
    <t>CS ÚRS 2022 01</t>
  </si>
  <si>
    <t>1078315536</t>
  </si>
  <si>
    <t>P</t>
  </si>
  <si>
    <t>Poznámka k položce:_x000d_
50%, odhad projektanta</t>
  </si>
  <si>
    <t>DEM1+DEM5+DEM8</t>
  </si>
  <si>
    <t>6</t>
  </si>
  <si>
    <t>113107242</t>
  </si>
  <si>
    <t>Odstranění podkladu živičného tl 100 mm strojně pl přes 200 m2</t>
  </si>
  <si>
    <t>2023270271</t>
  </si>
  <si>
    <t>7</t>
  </si>
  <si>
    <t>113107143</t>
  </si>
  <si>
    <t>Odstranění podkladu živičného tl přes 100 do 150 mm ručně</t>
  </si>
  <si>
    <t>438436605</t>
  </si>
  <si>
    <t>8</t>
  </si>
  <si>
    <t>113202111</t>
  </si>
  <si>
    <t>Vytrhání obrub krajníků obrubníků stojatých</t>
  </si>
  <si>
    <t>-60710584</t>
  </si>
  <si>
    <t>9</t>
  </si>
  <si>
    <t>113204111</t>
  </si>
  <si>
    <t>Vytrhání obrub záhonových</t>
  </si>
  <si>
    <t>163611839</t>
  </si>
  <si>
    <t>10</t>
  </si>
  <si>
    <t>120001101</t>
  </si>
  <si>
    <t>Příplatek za ztížení odkopávky nebo prokopávky v blízkosti inženýrských sítí</t>
  </si>
  <si>
    <t>135217490</t>
  </si>
  <si>
    <t xml:space="preserve">Poznámka k položce:_x000d_
75%, odhad projektanta </t>
  </si>
  <si>
    <t>ODKOP2+ODKOP4</t>
  </si>
  <si>
    <t>80*0,75 'Přepočtené koeficientem množství</t>
  </si>
  <si>
    <t>11</t>
  </si>
  <si>
    <t>122151102</t>
  </si>
  <si>
    <t>Odkopávky a prokopávky nezapažené v hornině třídy těžitelnosti I, skupiny 1 a 2 objem do 50 m3 strojně</t>
  </si>
  <si>
    <t>1870330718</t>
  </si>
  <si>
    <t>12</t>
  </si>
  <si>
    <t>122351102</t>
  </si>
  <si>
    <t>Odkopávky a prokopávky nezapažené v hornině třídy těžitelnosti II skupiny 4 objem do 50 m3 strojně</t>
  </si>
  <si>
    <t>-1938751919</t>
  </si>
  <si>
    <t>132351101</t>
  </si>
  <si>
    <t>Hloubení rýh nezapažených š do 800 mm v hornině třídy těžitelnosti II skupiny 4 objem do 20 m3 strojně</t>
  </si>
  <si>
    <t>-438938486</t>
  </si>
  <si>
    <t>14</t>
  </si>
  <si>
    <t>162201520</t>
  </si>
  <si>
    <t>Vodorovné přemístění pařezů do 1 km D přes 900 do 1100 mm</t>
  </si>
  <si>
    <t>1024020530</t>
  </si>
  <si>
    <t>162301935</t>
  </si>
  <si>
    <t>Příplatek k vodorovnému přemístění větví stromů listnatých D kmene přes 900 do 1100 mm ZKD 1 km</t>
  </si>
  <si>
    <t>1922159578</t>
  </si>
  <si>
    <t>16</t>
  </si>
  <si>
    <t>162301975</t>
  </si>
  <si>
    <t>Příplatek k vodorovnému přemístění pařezů D přes 900 do 1100 mm ZKD 1 km</t>
  </si>
  <si>
    <t>533572286</t>
  </si>
  <si>
    <t>Poznámka k položce:_x000d_
12km</t>
  </si>
  <si>
    <t>4*12 'Přepočtené koeficientem množství</t>
  </si>
  <si>
    <t>17</t>
  </si>
  <si>
    <t>162751117</t>
  </si>
  <si>
    <t>Vodorovné přemístění do 10000 m výkopku/sypaniny z horniny třídy těžitelnosti I, skupiny 1 až 3</t>
  </si>
  <si>
    <t>-733190953</t>
  </si>
  <si>
    <t>Poznámka k položce:_x000d_
8,5 - 9,5km</t>
  </si>
  <si>
    <t>18</t>
  </si>
  <si>
    <t>162751137</t>
  </si>
  <si>
    <t>Vodorovné přemístění do 10000 m výkopku/sypaniny z horniny třídy těžitelnosti II, skupiny 4 a 5</t>
  </si>
  <si>
    <t>320384724</t>
  </si>
  <si>
    <t>ODKOP4+RÝHY</t>
  </si>
  <si>
    <t>19</t>
  </si>
  <si>
    <t>171201231</t>
  </si>
  <si>
    <t>Poplatek za uložení zeminy a kamení na recyklační skládce (skládkovné) kód odpadu 17 05 04</t>
  </si>
  <si>
    <t>t</t>
  </si>
  <si>
    <t>193164417</t>
  </si>
  <si>
    <t xml:space="preserve">Poznámka k položce:_x000d_
převod m3/t_x000d_
</t>
  </si>
  <si>
    <t>ODVOZ2+ODVOZ4</t>
  </si>
  <si>
    <t>85,1*1,7 'Přepočtené koeficientem množství</t>
  </si>
  <si>
    <t>20</t>
  </si>
  <si>
    <t>171251201</t>
  </si>
  <si>
    <t>Uložení sypaniny na skládky nebo meziskládky</t>
  </si>
  <si>
    <t>1042497194</t>
  </si>
  <si>
    <t>174101101</t>
  </si>
  <si>
    <t>Zásyp jam, šachet rýh nebo kolem objektů sypaninou se zhutněním</t>
  </si>
  <si>
    <t>-1629073777</t>
  </si>
  <si>
    <t>Poznámka k položce:_x000d_
80% po odpočtu</t>
  </si>
  <si>
    <t>RÝHY"ZÁSYPY</t>
  </si>
  <si>
    <t>2"OSTATNÍ ZÁSYPY</t>
  </si>
  <si>
    <t>Součet</t>
  </si>
  <si>
    <t>22</t>
  </si>
  <si>
    <t>M</t>
  </si>
  <si>
    <t>58343930</t>
  </si>
  <si>
    <t>kamenivo drcené hrubé frakce 16/32</t>
  </si>
  <si>
    <t>-1856707692</t>
  </si>
  <si>
    <t>Poznámka k položce:_x000d_
převod m3/t</t>
  </si>
  <si>
    <t>7,1*1,8 'Přepočtené koeficientem množství</t>
  </si>
  <si>
    <t>23</t>
  </si>
  <si>
    <t>180404111</t>
  </si>
  <si>
    <t>Založení hřišťového trávníku výsevem na vrstvě ornice</t>
  </si>
  <si>
    <t>-1386457102</t>
  </si>
  <si>
    <t>24</t>
  </si>
  <si>
    <t>005724100</t>
  </si>
  <si>
    <t>osivo směs travní parková</t>
  </si>
  <si>
    <t>kg</t>
  </si>
  <si>
    <t>-1647244424</t>
  </si>
  <si>
    <t>Poznámka k položce:_x000d_
1,25kg/50m2</t>
  </si>
  <si>
    <t>150*0,025 'Přepočtené koeficientem množství</t>
  </si>
  <si>
    <t>25</t>
  </si>
  <si>
    <t>181351103</t>
  </si>
  <si>
    <t>Rozprostření ornice tl vrstvy do 200 mm pl do 500 m2 v rovině nebo ve svahu do 1:5 strojně</t>
  </si>
  <si>
    <t>1584009191</t>
  </si>
  <si>
    <t>26</t>
  </si>
  <si>
    <t>10364100</t>
  </si>
  <si>
    <t>zemina pro terénní úpravy - tříděná</t>
  </si>
  <si>
    <t>2047111026</t>
  </si>
  <si>
    <t>ZELEŇ*0,2</t>
  </si>
  <si>
    <t>30*1,6 'Přepočtené koeficientem množství</t>
  </si>
  <si>
    <t>27</t>
  </si>
  <si>
    <t>181951111</t>
  </si>
  <si>
    <t>Úprava pláně v hornině třídy těžitelnosti I, skupiny 1 až 3 bez zhutnění</t>
  </si>
  <si>
    <t>434593303</t>
  </si>
  <si>
    <t>28</t>
  </si>
  <si>
    <t>181951114</t>
  </si>
  <si>
    <t>Úprava pláně v hornině třídy těžitelnosti II, skupiny 4 a 5 se zhutněním</t>
  </si>
  <si>
    <t>12180606</t>
  </si>
  <si>
    <t>KCE240MMD+KCE240MMR+KCE320MMD+KCE320MMR</t>
  </si>
  <si>
    <t>Zakládání</t>
  </si>
  <si>
    <t>29</t>
  </si>
  <si>
    <t>212752102</t>
  </si>
  <si>
    <t>Trativod z drenážních trubek korugovaných PE-HD SN 4 perforace 360° včetně lože otevřený výkop DN 150 pro liniové stavby</t>
  </si>
  <si>
    <t>-1973477814</t>
  </si>
  <si>
    <t>Komunikace</t>
  </si>
  <si>
    <t>564861111</t>
  </si>
  <si>
    <t>Podklad ze štěrkodrtě ŠD tl 200 mm</t>
  </si>
  <si>
    <t>1272846784</t>
  </si>
  <si>
    <t>Poznámka k položce:_x000d_
koef.1,1 odhad projektanta</t>
  </si>
  <si>
    <t>KCE240MMD+KCE240MMR</t>
  </si>
  <si>
    <t>KCE320MMD+KCE320MMR</t>
  </si>
  <si>
    <t>31</t>
  </si>
  <si>
    <t>567142114</t>
  </si>
  <si>
    <t>Podklad ze směsi stmelené cementem SC C 8/10 (KSC I) tl 240 mm</t>
  </si>
  <si>
    <t>1583612478</t>
  </si>
  <si>
    <t>32</t>
  </si>
  <si>
    <t>577134111</t>
  </si>
  <si>
    <t>Asfaltový beton vrstva obrusná ACO 11 (ABS) tř. I tl 40 mm š do 3 m z nemodifikovaného asfaltu</t>
  </si>
  <si>
    <t>-1531830987</t>
  </si>
  <si>
    <t>33</t>
  </si>
  <si>
    <t>596211113</t>
  </si>
  <si>
    <t>Kladení zámkové dlažby komunikací pro pěší tl 60 mm skupiny A pl přes 300 m2</t>
  </si>
  <si>
    <t>842032000</t>
  </si>
  <si>
    <t xml:space="preserve">Poznámka k položce:_x000d_
_x000d_
</t>
  </si>
  <si>
    <t>KCE240MMR+KCE240MMD</t>
  </si>
  <si>
    <t>34</t>
  </si>
  <si>
    <t>59245018</t>
  </si>
  <si>
    <t>dlažba tvar obdélník betonová 200x100x60mm přírodní</t>
  </si>
  <si>
    <t>-1008800298</t>
  </si>
  <si>
    <t>Poznámka k položce:_x000d_
2% ztratné</t>
  </si>
  <si>
    <t>425*1,02 'Přepočtené koeficientem množství</t>
  </si>
  <si>
    <t>35</t>
  </si>
  <si>
    <t>59245006</t>
  </si>
  <si>
    <t>dlažba tvar obdélník betonová pro nevidomé 200x100x60mm barevná</t>
  </si>
  <si>
    <t>372876518</t>
  </si>
  <si>
    <t>2*1,02 'Přepočtené koeficientem množství</t>
  </si>
  <si>
    <t>36</t>
  </si>
  <si>
    <t>596211115</t>
  </si>
  <si>
    <t>Příplatek za kombinaci více než dvou barev u kladení betonových dlažeb pro pěší tl 60 mm skupiny A</t>
  </si>
  <si>
    <t>-1545055102</t>
  </si>
  <si>
    <t>37</t>
  </si>
  <si>
    <t>596212210</t>
  </si>
  <si>
    <t>Kladení zámkové dlažby pozemních komunikací tl 80 mm skupiny A pl do 50 m2</t>
  </si>
  <si>
    <t>-1635388583</t>
  </si>
  <si>
    <t>KCE320MMR+KCE320MMD</t>
  </si>
  <si>
    <t>38</t>
  </si>
  <si>
    <t>59245020</t>
  </si>
  <si>
    <t>dlažba tvar obdélník betonová 200x100x80mm přírodní</t>
  </si>
  <si>
    <t>-460973964</t>
  </si>
  <si>
    <t>56*1,02 'Přepočtené koeficientem množství</t>
  </si>
  <si>
    <t>39</t>
  </si>
  <si>
    <t>59245226</t>
  </si>
  <si>
    <t>dlažba tvar obdélník betonová pro nevidomé 200x100x80mm barevná</t>
  </si>
  <si>
    <t>-1233521977</t>
  </si>
  <si>
    <t>13*1,02 'Přepočtené koeficientem množství</t>
  </si>
  <si>
    <t>40</t>
  </si>
  <si>
    <t>596212214</t>
  </si>
  <si>
    <t>Příplatek za kombinaci dvou barev u betonových dlažeb pozemních komunikací tl 80 mm skupiny A</t>
  </si>
  <si>
    <t>1957178950</t>
  </si>
  <si>
    <t>Trubní vedení</t>
  </si>
  <si>
    <t>41</t>
  </si>
  <si>
    <t>899431111</t>
  </si>
  <si>
    <t>Výšková úprava uličního vstupu nebo vpusti do 200 mm zvýšením krycího hrnce, šoupěte nebo hydrantu</t>
  </si>
  <si>
    <t>-170324168</t>
  </si>
  <si>
    <t>Ostatní konstrukce a práce-bourání</t>
  </si>
  <si>
    <t>42</t>
  </si>
  <si>
    <t>916231213</t>
  </si>
  <si>
    <t>Osazení chodníkového obrubníku betonového stojatého s boční opěrou do lože z betonu prostého</t>
  </si>
  <si>
    <t>-1185112015</t>
  </si>
  <si>
    <t>43</t>
  </si>
  <si>
    <t>59217016</t>
  </si>
  <si>
    <t>obrubník betonový chodníkový 1000x80x250mm</t>
  </si>
  <si>
    <t>223886832</t>
  </si>
  <si>
    <t>44</t>
  </si>
  <si>
    <t>59217024</t>
  </si>
  <si>
    <t>obrubník betonový chodníkový 500x100x250mm</t>
  </si>
  <si>
    <t>-1185762214</t>
  </si>
  <si>
    <t>45</t>
  </si>
  <si>
    <t>916991121</t>
  </si>
  <si>
    <t>Lože pod obrubníky, krajníky nebo obruby z dlažebních kostek z betonu prostého</t>
  </si>
  <si>
    <t>1737574477</t>
  </si>
  <si>
    <t>u plotů</t>
  </si>
  <si>
    <t>0,2*0,1*130</t>
  </si>
  <si>
    <t>46</t>
  </si>
  <si>
    <t>919735113</t>
  </si>
  <si>
    <t>Řezání stávajícího živičného krytu hl do 150 mm</t>
  </si>
  <si>
    <t>978423979</t>
  </si>
  <si>
    <t>997</t>
  </si>
  <si>
    <t>Přesun sutě</t>
  </si>
  <si>
    <t>47</t>
  </si>
  <si>
    <t>997221551</t>
  </si>
  <si>
    <t>Vodorovná doprava suti ze sypkých materiálů do 1 km</t>
  </si>
  <si>
    <t>-1422604678</t>
  </si>
  <si>
    <t>48</t>
  </si>
  <si>
    <t>997221559</t>
  </si>
  <si>
    <t>Příplatek ZKD 1 km u vodorovné dopravy suti ze sypkých materiálů</t>
  </si>
  <si>
    <t>1754649139</t>
  </si>
  <si>
    <t>Poznámka k položce:_x000d_
dalších 12km</t>
  </si>
  <si>
    <t>85*12 'Přepočtené koeficientem množství</t>
  </si>
  <si>
    <t>49</t>
  </si>
  <si>
    <t>997221561</t>
  </si>
  <si>
    <t>Vodorovná doprava suti z kusových materiálů do 1 km</t>
  </si>
  <si>
    <t>953572422</t>
  </si>
  <si>
    <t>997221569</t>
  </si>
  <si>
    <t>Příplatek ZKD 1 km u vodorovné dopravy suti z kusových materiálů</t>
  </si>
  <si>
    <t>-1606061402</t>
  </si>
  <si>
    <t>Poznámka k položce:_x000d_
dalších12km</t>
  </si>
  <si>
    <t>307,28*12 'Přepočtené koeficientem množství</t>
  </si>
  <si>
    <t>51</t>
  </si>
  <si>
    <t>997221611</t>
  </si>
  <si>
    <t>Nakládání suti na dopravní prostředky pro vodorovnou dopravu</t>
  </si>
  <si>
    <t>2038360560</t>
  </si>
  <si>
    <t>52</t>
  </si>
  <si>
    <t>997221861</t>
  </si>
  <si>
    <t>Poplatek za uložení stavebního odpadu na recyklační skládce (skládkovné) z prostého betonu pod kódem 17 01 01</t>
  </si>
  <si>
    <t>-599859374</t>
  </si>
  <si>
    <t>53</t>
  </si>
  <si>
    <t>997221873</t>
  </si>
  <si>
    <t>Poplatek za uložení stavebního odpadu na recyklační skládce (skládkovné) zeminy a kamení zatříděného do Katalogu odpadů pod kódem 17 05 04</t>
  </si>
  <si>
    <t>276633789</t>
  </si>
  <si>
    <t>54</t>
  </si>
  <si>
    <t>997221875</t>
  </si>
  <si>
    <t>Poplatek za uložení stavebního odpadu na recyklační skládce (skládkovné) asfaltového bez obsahu dehtu zatříděného do Katalogu odpadů pod kódem 17 03 02</t>
  </si>
  <si>
    <t>289971436</t>
  </si>
  <si>
    <t>Poznámka k položce:_x000d_
odvrty investora - asfaltobetonová směs zařazena do kvalitativní třídy ZAS-T1</t>
  </si>
  <si>
    <t>998</t>
  </si>
  <si>
    <t>Přesun hmot</t>
  </si>
  <si>
    <t>55</t>
  </si>
  <si>
    <t>998223011</t>
  </si>
  <si>
    <t>Přesun hmot pro pozemní komunikace s krytem dlážděným</t>
  </si>
  <si>
    <t>1285012932</t>
  </si>
  <si>
    <t>HZS</t>
  </si>
  <si>
    <t>Hodinové zúčtovací sazby</t>
  </si>
  <si>
    <t>HZS1212</t>
  </si>
  <si>
    <t>Hodinová zúčtovací sazba kopáč</t>
  </si>
  <si>
    <t>hod</t>
  </si>
  <si>
    <t>512</t>
  </si>
  <si>
    <t>-2097302200</t>
  </si>
  <si>
    <t>pomocné práce u poklopů, u objektů, sondy</t>
  </si>
  <si>
    <t>100</t>
  </si>
  <si>
    <t>57</t>
  </si>
  <si>
    <t>HZS1291</t>
  </si>
  <si>
    <t>Hodinová zúčtovací sazba pomocný stavební dělník</t>
  </si>
  <si>
    <t>-2142948786</t>
  </si>
  <si>
    <t>pomocné práce u objektů</t>
  </si>
  <si>
    <t>58</t>
  </si>
  <si>
    <t>HZS1301</t>
  </si>
  <si>
    <t>Hodinová zúčtovací sazba zedník</t>
  </si>
  <si>
    <t>755603570</t>
  </si>
  <si>
    <t>pomocné práce - opravy plotů</t>
  </si>
  <si>
    <t>59</t>
  </si>
  <si>
    <t>HZS1321</t>
  </si>
  <si>
    <t>Hodinová zúčtovací sazba betonář/železář</t>
  </si>
  <si>
    <t>-1352032421</t>
  </si>
  <si>
    <t>A1_CYKY16</t>
  </si>
  <si>
    <t>délka kabelů CYKY 4*16mm2</t>
  </si>
  <si>
    <t>276</t>
  </si>
  <si>
    <t>A2_STOŽÁR</t>
  </si>
  <si>
    <t>počet stožárů</t>
  </si>
  <si>
    <t>A3_HLAVA</t>
  </si>
  <si>
    <t>počet ukončení kabelu</t>
  </si>
  <si>
    <t>A4_SVÍTIDLA</t>
  </si>
  <si>
    <t>počet svítidel</t>
  </si>
  <si>
    <t>A4_VÝLOŽNÍK</t>
  </si>
  <si>
    <t>počet výložníků</t>
  </si>
  <si>
    <t>A5_CYKY15</t>
  </si>
  <si>
    <t>délka kabelů CYKY 5*1,5mm2</t>
  </si>
  <si>
    <t>60</t>
  </si>
  <si>
    <t>A6_RÝHA40</t>
  </si>
  <si>
    <t xml:space="preserve">šířka rýhy 40cm, hloubka rýhy 60cm   </t>
  </si>
  <si>
    <t>ZRN2 - VEŘEJNÉ OSVĚTLENÍ</t>
  </si>
  <si>
    <t>A7_RÝHA120</t>
  </si>
  <si>
    <t xml:space="preserve">šířka rýhy 40cm, hloubka rýhy 120cm   </t>
  </si>
  <si>
    <t>A8_PATKA</t>
  </si>
  <si>
    <t xml:space="preserve">základ pro stožár   </t>
  </si>
  <si>
    <t>5,76</t>
  </si>
  <si>
    <t>HSV - Práce a dodávky HSV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</si>
  <si>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</si>
  <si>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</si>
  <si>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</si>
  <si>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</si>
  <si>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Práce a dodávky HSV</t>
  </si>
  <si>
    <t>141721212</t>
  </si>
  <si>
    <t>Řízený zemní protlak délky do 50 m hloubky do 6 m s protlačením potrubí vnějšího průměru vrtu do 110 mm v hornině třídy těžitelnosti I a II, skupiny 1 až 4</t>
  </si>
  <si>
    <t>1451973118</t>
  </si>
  <si>
    <t>28613416</t>
  </si>
  <si>
    <t>potrubí kanalizační tlakové PE100 SDR17 návin se signalizační vrstvou 110x6,6mm</t>
  </si>
  <si>
    <t>218285599</t>
  </si>
  <si>
    <t>6*1,003 'Přepočtené koeficientem množství</t>
  </si>
  <si>
    <t>Práce a dodávky M</t>
  </si>
  <si>
    <t>21-M</t>
  </si>
  <si>
    <t>Elektromontáže</t>
  </si>
  <si>
    <t>210100001</t>
  </si>
  <si>
    <t>Ukončení vodičů v rozváděči nebo na přístroji včetně zapojení průřezu žíly do 2,5 mm2</t>
  </si>
  <si>
    <t>64</t>
  </si>
  <si>
    <t>77247100</t>
  </si>
  <si>
    <t>Poznámka k položce:_x000d_
počet vodičů</t>
  </si>
  <si>
    <t>6*5 'Přepočtené koeficientem množství</t>
  </si>
  <si>
    <t>210100003</t>
  </si>
  <si>
    <t>Ukončení vodičů v rozváděči nebo na přístroji včetně zapojení průřezu žíly do 16 mm2</t>
  </si>
  <si>
    <t>-1196816676</t>
  </si>
  <si>
    <t>Poznámka k položce:_x000d_
4xvodič</t>
  </si>
  <si>
    <t>13*4 'Přepočtené koeficientem množství</t>
  </si>
  <si>
    <t>210100152</t>
  </si>
  <si>
    <t>Ukončení kabelů smršťovací záklopkou nebo páskou se zapojením bez letování žíly do 4x35 mm2</t>
  </si>
  <si>
    <t>929666477</t>
  </si>
  <si>
    <t>35436315</t>
  </si>
  <si>
    <t>hlava rozdělovací smršťovaná přímá do 1kV SKE 4f/3+4 kabel 27-45mm/průřez 35-150mm</t>
  </si>
  <si>
    <t>128</t>
  </si>
  <si>
    <t>-1360219592</t>
  </si>
  <si>
    <t>210202013</t>
  </si>
  <si>
    <t>Montáž svítidel výbojkových průmyslových stropních závěsných na výložník</t>
  </si>
  <si>
    <t>369242436</t>
  </si>
  <si>
    <t>SV01</t>
  </si>
  <si>
    <t>svítidlo dle specifikace</t>
  </si>
  <si>
    <t>1960253922</t>
  </si>
  <si>
    <t>při objednávce uvést název stavby!</t>
  </si>
  <si>
    <t xml:space="preserve">Svítidlo SITECO Streetlight SL 21/ ST0.8a (5XE2C32D08HA) </t>
  </si>
  <si>
    <t>210204011</t>
  </si>
  <si>
    <t>Montáž stožárů osvětlení ocelových samostatně stojících délky do 12 m</t>
  </si>
  <si>
    <t>537648266</t>
  </si>
  <si>
    <t>ST01</t>
  </si>
  <si>
    <t>stožár dle specifikace</t>
  </si>
  <si>
    <t>-1601171463</t>
  </si>
  <si>
    <t xml:space="preserve">OCEŇ: stožár JB 8S  včetně ochranné manžety</t>
  </si>
  <si>
    <t>210204103</t>
  </si>
  <si>
    <t>Montáž výložníků osvětlení jednoramenných sloupových hmotnosti do 35 kg</t>
  </si>
  <si>
    <t>-590513336</t>
  </si>
  <si>
    <t>VL01</t>
  </si>
  <si>
    <t>výložník dle specifikace</t>
  </si>
  <si>
    <t>554595585</t>
  </si>
  <si>
    <t xml:space="preserve">výložník    UD1/89-1500  </t>
  </si>
  <si>
    <t>210204201</t>
  </si>
  <si>
    <t>Montáž elektrovýzbroje stožárů osvětlení 1 okruh</t>
  </si>
  <si>
    <t>-849691939</t>
  </si>
  <si>
    <t>SR01</t>
  </si>
  <si>
    <t>svorkovnice pro jeden okruh</t>
  </si>
  <si>
    <t>-1297491160</t>
  </si>
  <si>
    <t>Poznámka k položce:_x000d_
SR721-25/N</t>
  </si>
  <si>
    <t xml:space="preserve">SvorkovniceSV6.16.4   H116110</t>
  </si>
  <si>
    <t>210204202</t>
  </si>
  <si>
    <t>Montáž elektrovýzbroje stožárů osvětlení 2 okruhy</t>
  </si>
  <si>
    <t>-1059179960</t>
  </si>
  <si>
    <t>SR02</t>
  </si>
  <si>
    <t xml:space="preserve">svorkovnice </t>
  </si>
  <si>
    <t>115267559</t>
  </si>
  <si>
    <t>SvorkovniceSR722-25/N</t>
  </si>
  <si>
    <t>210220022</t>
  </si>
  <si>
    <t>Montáž uzemňovacího vedení vodičů FeZn pomocí svorek v zemi drátem do 10 mm ve městské zástavbě</t>
  </si>
  <si>
    <t>-1808521371</t>
  </si>
  <si>
    <t>35441073</t>
  </si>
  <si>
    <t>drát D 10mm FeZn</t>
  </si>
  <si>
    <t>309956417</t>
  </si>
  <si>
    <t>Poznámka k položce:_x000d_
převod kg/m</t>
  </si>
  <si>
    <t>276*0,62 'Přepočtené koeficientem množství</t>
  </si>
  <si>
    <t>210812035</t>
  </si>
  <si>
    <t>Montáž kabel Cu plný kulatý do 1 kV 4x16 mm2 uložený volně nebo v liště (CYKY)</t>
  </si>
  <si>
    <t>928096439</t>
  </si>
  <si>
    <t>34111080</t>
  </si>
  <si>
    <t>kabel silový s Cu jádrem 1 kV 4x16mm2</t>
  </si>
  <si>
    <t>-991424369</t>
  </si>
  <si>
    <t>210812061</t>
  </si>
  <si>
    <t>Montáž kabel Cu plný kulatý do 1 kV 5x1,5 až 2,5 mm2 uložený volně nebo v liště (CYKY)</t>
  </si>
  <si>
    <t>-1900001210</t>
  </si>
  <si>
    <t>34111090</t>
  </si>
  <si>
    <t>kabel silový s Cu jádrem 1 kV 5x1,5mm2</t>
  </si>
  <si>
    <t>714236196</t>
  </si>
  <si>
    <t>218202013</t>
  </si>
  <si>
    <t>Demontáž svítidla výbojkového průmyslového nebo venkovního z výložníku</t>
  </si>
  <si>
    <t>-143290211</t>
  </si>
  <si>
    <t>218204011</t>
  </si>
  <si>
    <t>Demontáž stožárů osvětlení ocelových samostatně stojících délky do 12 m</t>
  </si>
  <si>
    <t>-1821644518</t>
  </si>
  <si>
    <t>218204100</t>
  </si>
  <si>
    <t>Demontáž výložníků osvětlení jednoramenných nástěnných hmotnosti do 35 kg</t>
  </si>
  <si>
    <t>2081617512</t>
  </si>
  <si>
    <t>PM</t>
  </si>
  <si>
    <t>Přidružený materiál</t>
  </si>
  <si>
    <t>%</t>
  </si>
  <si>
    <t>884244179</t>
  </si>
  <si>
    <t>PPV</t>
  </si>
  <si>
    <t>Podíl přidružených výkonů</t>
  </si>
  <si>
    <t>-377359963</t>
  </si>
  <si>
    <t>ZV</t>
  </si>
  <si>
    <t>Zednické výpomoci</t>
  </si>
  <si>
    <t>-1886535842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</si>
  <si>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</si>
  <si>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</si>
  <si>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</si>
  <si>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</si>
  <si>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</si>
  <si>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-1309632658</t>
  </si>
  <si>
    <t>Poznámka k položce:_x000d_
převod m/km</t>
  </si>
  <si>
    <t>276*0,001 'Přepočtené koeficientem množství</t>
  </si>
  <si>
    <t>460030161</t>
  </si>
  <si>
    <t>Odstranění podkladu nebo krytu komunikace z betonu prostého tloušťky do 15 cm</t>
  </si>
  <si>
    <t>1222251764</t>
  </si>
  <si>
    <t>460030192</t>
  </si>
  <si>
    <t>Řezání podkladu nebo krytu živičného tloušťky do 10 cm</t>
  </si>
  <si>
    <t>-171548069</t>
  </si>
  <si>
    <t>460080012</t>
  </si>
  <si>
    <t>Základové konstrukce z monolitického betonu C 8/10 bez bednění</t>
  </si>
  <si>
    <t>-1076733347</t>
  </si>
  <si>
    <t>0,5*0,2*A7_RÝHA120</t>
  </si>
  <si>
    <t>460080014</t>
  </si>
  <si>
    <t>Základové konstrukce z monolitického betonu C 16/20 bez bednění</t>
  </si>
  <si>
    <t>454859638</t>
  </si>
  <si>
    <t>460131114</t>
  </si>
  <si>
    <t>Hloubení nezapažených jam při elektromontážích ručně v hornině tř II skupiny 4</t>
  </si>
  <si>
    <t>-1513724742</t>
  </si>
  <si>
    <t>460171253</t>
  </si>
  <si>
    <t>Hloubení kabelových nezapažených rýh strojně š 50 cm hl 60 cm v hornině tř II skupiny 4</t>
  </si>
  <si>
    <t>-1669982676</t>
  </si>
  <si>
    <t>460202304</t>
  </si>
  <si>
    <t>Hloubení kabelových nezapažených rýh strojně š 50 cm, hl 120 cm, v hornině tř 4</t>
  </si>
  <si>
    <t>1125091741</t>
  </si>
  <si>
    <t>458670403</t>
  </si>
  <si>
    <t>startovací jámy</t>
  </si>
  <si>
    <t>1,2*1,5*1,5*2</t>
  </si>
  <si>
    <t>460421172</t>
  </si>
  <si>
    <t>Lože kabelů z písku nebo štěrkopísku tl 10 cm nad kabel, kryté plastovou deskou, š lože do 50 cm</t>
  </si>
  <si>
    <t>-1393974923</t>
  </si>
  <si>
    <t>58331200</t>
  </si>
  <si>
    <t>štěrkopísek netříděný zásypový</t>
  </si>
  <si>
    <t>-1216433170</t>
  </si>
  <si>
    <t>Poznámka k položce:_x000d_
0,4*0,1*1,75 (šxtl.xpřevod t/m3)</t>
  </si>
  <si>
    <t>240*0,07 'Přepočtené koeficientem množství</t>
  </si>
  <si>
    <t>460451253</t>
  </si>
  <si>
    <t>Zásyp kabelových rýh strojně se zhutněním š 50 cm hl 50 cm z horniny tř II skupiny 4</t>
  </si>
  <si>
    <t>848003469</t>
  </si>
  <si>
    <t>460490014</t>
  </si>
  <si>
    <t>Krytí kabelů výstražnou fólií šířky 40 cm</t>
  </si>
  <si>
    <t>1578678355</t>
  </si>
  <si>
    <t>A6_RÝHA40+A7_RÝHA120</t>
  </si>
  <si>
    <t>34575121</t>
  </si>
  <si>
    <t>deska kabelová krycí PE červená, 250x9x4mm</t>
  </si>
  <si>
    <t>-223037340</t>
  </si>
  <si>
    <t>272*1,003 'Přepočtené koeficientem množství</t>
  </si>
  <si>
    <t>460520173</t>
  </si>
  <si>
    <t>Montáž trubek ochranných plastových ohebných do 90 mm uložených do rýhy</t>
  </si>
  <si>
    <t>-111151200</t>
  </si>
  <si>
    <t>KF 09063</t>
  </si>
  <si>
    <t>34571354</t>
  </si>
  <si>
    <t>trubka elektroinstalační ohebná dvouplášťová korugovaná D 75/90 mm, HDPE+LDPE</t>
  </si>
  <si>
    <t>872189935</t>
  </si>
  <si>
    <t>460560294</t>
  </si>
  <si>
    <t>Zásyp rýh ručně šířky 50 cm, hloubky 110 cm, z horniny třídy 4</t>
  </si>
  <si>
    <t>-42659941</t>
  </si>
  <si>
    <t>460650122</t>
  </si>
  <si>
    <t>Zřízení krytu vozovky a chodníku z betonu prostého tloušťky do 10 cm</t>
  </si>
  <si>
    <t>1081151863</t>
  </si>
  <si>
    <t>58-M</t>
  </si>
  <si>
    <t>Revize vyhrazených technických zařízení</t>
  </si>
  <si>
    <t>580108011</t>
  </si>
  <si>
    <t>Kontrola stavu 1 nebo 2 stožárových svítidel parkových nebo sadových</t>
  </si>
  <si>
    <t>-1332443008</t>
  </si>
  <si>
    <t>580108013</t>
  </si>
  <si>
    <t>Kontrola stavu 5 až 10 stožárových svítidel parkových nebo sadových</t>
  </si>
  <si>
    <t>-1964955434</t>
  </si>
  <si>
    <t>K01</t>
  </si>
  <si>
    <t>Nastavení svítidla podle měření vertikální osvětlenosti včetně protokolu měření</t>
  </si>
  <si>
    <t>-1923890376</t>
  </si>
  <si>
    <t>ocenit včetně celkové prohlídky elektroinstalace</t>
  </si>
  <si>
    <t xml:space="preserve">měření intenzity elektrického osvětlení po dokončení  VO a předložení protokolu o měření  intenzity elektrického osvětlení</t>
  </si>
  <si>
    <t>K02</t>
  </si>
  <si>
    <t xml:space="preserve">Provedení označení (očíslování) stožárů </t>
  </si>
  <si>
    <t>-1258046099</t>
  </si>
  <si>
    <t>VON - VEDLEJŠÍ A OSTATNÍ NÁKLADY</t>
  </si>
  <si>
    <t>RAPID MOST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</si>
  <si>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</si>
  <si>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</si>
  <si>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</si>
  <si>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</si>
  <si>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</si>
  <si>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</si>
  <si>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</si>
  <si>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</si>
  <si>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</si>
  <si>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</si>
  <si>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Nh</t>
  </si>
  <si>
    <t>1024</t>
  </si>
  <si>
    <t>877113376</t>
  </si>
  <si>
    <t>10"HZS1212 kopáč</t>
  </si>
  <si>
    <t>012103000</t>
  </si>
  <si>
    <t>Geodetické práce před výstavbou</t>
  </si>
  <si>
    <t>1429413019</t>
  </si>
  <si>
    <t xml:space="preserve">10"HZS 4221 - hodinová zúčtovací sazba geodet </t>
  </si>
  <si>
    <t>012303000</t>
  </si>
  <si>
    <t>Geodetické práce po výstavbě</t>
  </si>
  <si>
    <t>119842150</t>
  </si>
  <si>
    <t>012403000</t>
  </si>
  <si>
    <t>Kartografické práce</t>
  </si>
  <si>
    <t>100m</t>
  </si>
  <si>
    <t>2073709995</t>
  </si>
  <si>
    <t>geometrický plán</t>
  </si>
  <si>
    <t>1" (100m)</t>
  </si>
  <si>
    <t>013254000</t>
  </si>
  <si>
    <t>Dokumentace skutečného provedení stavby</t>
  </si>
  <si>
    <t>-778439289</t>
  </si>
  <si>
    <t>10"HZS 4232 - hodinová zúčtovací sazba technik odborný</t>
  </si>
  <si>
    <t>VRN3</t>
  </si>
  <si>
    <t>Zařízení staveniště</t>
  </si>
  <si>
    <t>030001000</t>
  </si>
  <si>
    <t>Kpl</t>
  </si>
  <si>
    <t>1476588557</t>
  </si>
  <si>
    <t>034403000</t>
  </si>
  <si>
    <t>Osvětlení staveniště</t>
  </si>
  <si>
    <t>1552599084</t>
  </si>
  <si>
    <t>034403000.1</t>
  </si>
  <si>
    <t>Dopravní značení na staveništi</t>
  </si>
  <si>
    <t>79195590</t>
  </si>
  <si>
    <t>přechodné DZ-DIO - ocenit zejména:</t>
  </si>
  <si>
    <t>přechodné DZ - návrh, pronájem, montáž a demontáž značek</t>
  </si>
  <si>
    <t>VRN4</t>
  </si>
  <si>
    <t>Inženýrská činnost</t>
  </si>
  <si>
    <t>041403000</t>
  </si>
  <si>
    <t>Koordinátor BOZP na staveništi</t>
  </si>
  <si>
    <t>551510658</t>
  </si>
  <si>
    <t>plnění podmínek BOZP</t>
  </si>
  <si>
    <t>12"HZS4232 technik odborný</t>
  </si>
  <si>
    <t>043134000</t>
  </si>
  <si>
    <t>Zkoušky zatěžovací</t>
  </si>
  <si>
    <t>1498333063</t>
  </si>
  <si>
    <t>počet zkoušek - 3</t>
  </si>
  <si>
    <t>SEZNAM FIGUR</t>
  </si>
  <si>
    <t>Výměra</t>
  </si>
  <si>
    <t xml:space="preserve"> ZRN1</t>
  </si>
  <si>
    <t>Použití figury:</t>
  </si>
  <si>
    <t>DEM5*0,1</t>
  </si>
  <si>
    <t>DEM8*0,10</t>
  </si>
  <si>
    <t>DRENÁŽ*0,2*0,3</t>
  </si>
  <si>
    <t xml:space="preserve"> ZRN2</t>
  </si>
  <si>
    <t>0,8*0,8*1,5*6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</si>
</sst>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22-04-10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CHODNÍK DUCHCOVSKÁ U ŽEL.PŘEJEZDU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TEPLICE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9. 2. 2023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TEPLICE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RAPID MOST SPOL. S 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ING.VLADIMÍR PLHÁK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'ZRN1 - KOMUNIKACE'!J30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'ZRN1 - KOMUNIKACE'!P125</f>
        <v>0</v>
      </c>
      <c r="AV95" s="128">
        <f>'ZRN1 - KOMUNIKACE'!J33</f>
        <v>0</v>
      </c>
      <c r="AW95" s="128">
        <f>'ZRN1 - KOMUNIKACE'!J34</f>
        <v>0</v>
      </c>
      <c r="AX95" s="128">
        <f>'ZRN1 - KOMUNIKACE'!J35</f>
        <v>0</v>
      </c>
      <c r="AY95" s="128">
        <f>'ZRN1 - KOMUNIKACE'!J36</f>
        <v>0</v>
      </c>
      <c r="AZ95" s="128">
        <f>'ZRN1 - KOMUNIKACE'!F33</f>
        <v>0</v>
      </c>
      <c r="BA95" s="128">
        <f>'ZRN1 - KOMUNIKACE'!F34</f>
        <v>0</v>
      </c>
      <c r="BB95" s="128">
        <f>'ZRN1 - KOMUNIKACE'!F35</f>
        <v>0</v>
      </c>
      <c r="BC95" s="128">
        <f>'ZRN1 - KOMUNIKACE'!F36</f>
        <v>0</v>
      </c>
      <c r="BD95" s="130">
        <f>'ZRN1 - KOMUNIKACE'!F37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'ZRN2 - VEŘEJNÉ OSVĚTLENÍ'!J30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'ZRN2 - VEŘEJNÉ OSVĚTLENÍ'!P122</f>
        <v>0</v>
      </c>
      <c r="AV96" s="128">
        <f>'ZRN2 - VEŘEJNÉ OSVĚTLENÍ'!J33</f>
        <v>0</v>
      </c>
      <c r="AW96" s="128">
        <f>'ZRN2 - VEŘEJNÉ OSVĚTLENÍ'!J34</f>
        <v>0</v>
      </c>
      <c r="AX96" s="128">
        <f>'ZRN2 - VEŘEJNÉ OSVĚTLENÍ'!J35</f>
        <v>0</v>
      </c>
      <c r="AY96" s="128">
        <f>'ZRN2 - VEŘEJNÉ OSVĚTLENÍ'!J36</f>
        <v>0</v>
      </c>
      <c r="AZ96" s="128">
        <f>'ZRN2 - VEŘEJNÉ OSVĚTLENÍ'!F33</f>
        <v>0</v>
      </c>
      <c r="BA96" s="128">
        <f>'ZRN2 - VEŘEJNÉ OSVĚTLENÍ'!F34</f>
        <v>0</v>
      </c>
      <c r="BB96" s="128">
        <f>'ZRN2 - VEŘEJNÉ OSVĚTLENÍ'!F35</f>
        <v>0</v>
      </c>
      <c r="BC96" s="128">
        <f>'ZRN2 - VEŘEJNÉ OSVĚTLENÍ'!F36</f>
        <v>0</v>
      </c>
      <c r="BD96" s="130">
        <f>'ZRN2 - VEŘEJNÉ OSVĚTLENÍ'!F37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'VON - VEDLEJŠÍ A OSTATNÍ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90</v>
      </c>
      <c r="AR97" s="126"/>
      <c r="AS97" s="132">
        <v>0</v>
      </c>
      <c r="AT97" s="133">
        <f>ROUND(SUM(AV97:AW97),2)</f>
        <v>0</v>
      </c>
      <c r="AU97" s="134">
        <f>'VON - VEDLEJŠÍ A OSTATNÍ ...'!P120</f>
        <v>0</v>
      </c>
      <c r="AV97" s="133">
        <f>'VON - VEDLEJŠÍ A OSTATNÍ ...'!J33</f>
        <v>0</v>
      </c>
      <c r="AW97" s="133">
        <f>'VON - VEDLEJŠÍ A OSTATNÍ ...'!J34</f>
        <v>0</v>
      </c>
      <c r="AX97" s="133">
        <f>'VON - VEDLEJŠÍ A OSTATNÍ ...'!J35</f>
        <v>0</v>
      </c>
      <c r="AY97" s="133">
        <f>'VON - VEDLEJŠÍ A OSTATNÍ ...'!J36</f>
        <v>0</v>
      </c>
      <c r="AZ97" s="133">
        <f>'VON - VEDLEJŠÍ A OSTATNÍ ...'!F33</f>
        <v>0</v>
      </c>
      <c r="BA97" s="133">
        <f>'VON - VEDLEJŠÍ A OSTATNÍ ...'!F34</f>
        <v>0</v>
      </c>
      <c r="BB97" s="133">
        <f>'VON - VEDLEJŠÍ A OSTATNÍ ...'!F35</f>
        <v>0</v>
      </c>
      <c r="BC97" s="133">
        <f>'VON - VEDLEJŠÍ A OSTATNÍ ...'!F36</f>
        <v>0</v>
      </c>
      <c r="BD97" s="135">
        <f>'VON - VEDLEJŠÍ A OSTATNÍ 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B0gEkliJpMiH3Z1E0rQe0q/qb9g2dDvUQJorpAgv4rpKL1wrmwEMwtt2MdtjBmWAxvMRWjztBea46NmYkxE0FQ==" hashValue="vKMG69Y6SR1ZS1l8DszcawhSZQ6WgbTYpJaBne35XS45dlrJ7mZES3EiZ49x/YDRNr72hG+MSEXesYi1OCty5A==" algorithmName="SHA-512" password="CC4B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ZRN1 - KOMUNIKACE'!C2" display="/"/>
    <hyperlink ref="A96" location="'ZRN2 - VEŘEJNÉ OSVĚTLENÍ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36" t="s">
        <v>93</v>
      </c>
      <c r="BA2" s="136" t="s">
        <v>94</v>
      </c>
      <c r="BB2" s="136" t="s">
        <v>95</v>
      </c>
      <c r="BC2" s="136" t="s">
        <v>96</v>
      </c>
      <c r="BD2" s="136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  <c r="AZ3" s="136" t="s">
        <v>98</v>
      </c>
      <c r="BA3" s="136" t="s">
        <v>99</v>
      </c>
      <c r="BB3" s="136" t="s">
        <v>95</v>
      </c>
      <c r="BC3" s="136" t="s">
        <v>100</v>
      </c>
      <c r="BD3" s="136" t="s">
        <v>97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102</v>
      </c>
      <c r="BA4" s="136" t="s">
        <v>103</v>
      </c>
      <c r="BB4" s="136" t="s">
        <v>95</v>
      </c>
      <c r="BC4" s="136" t="s">
        <v>104</v>
      </c>
      <c r="BD4" s="136" t="s">
        <v>97</v>
      </c>
    </row>
    <row r="5" s="1" customFormat="1" ht="6.96" customHeight="1">
      <c r="B5" s="20"/>
      <c r="L5" s="20"/>
      <c r="AZ5" s="136" t="s">
        <v>105</v>
      </c>
      <c r="BA5" s="136" t="s">
        <v>106</v>
      </c>
      <c r="BB5" s="136" t="s">
        <v>107</v>
      </c>
      <c r="BC5" s="136" t="s">
        <v>108</v>
      </c>
      <c r="BD5" s="136" t="s">
        <v>97</v>
      </c>
    </row>
    <row r="6" s="1" customFormat="1" ht="12" customHeight="1">
      <c r="B6" s="20"/>
      <c r="D6" s="141" t="s">
        <v>16</v>
      </c>
      <c r="L6" s="20"/>
      <c r="AZ6" s="136" t="s">
        <v>109</v>
      </c>
      <c r="BA6" s="136" t="s">
        <v>110</v>
      </c>
      <c r="BB6" s="136" t="s">
        <v>95</v>
      </c>
      <c r="BC6" s="136" t="s">
        <v>111</v>
      </c>
      <c r="BD6" s="136" t="s">
        <v>97</v>
      </c>
    </row>
    <row r="7" s="1" customFormat="1" ht="16.5" customHeight="1">
      <c r="B7" s="20"/>
      <c r="E7" s="142" t="str">
        <f>'Rekapitulace stavby'!K6</f>
        <v>CHODNÍK DUCHCOVSKÁ U ŽEL.PŘEJEZDU</v>
      </c>
      <c r="F7" s="141"/>
      <c r="G7" s="141"/>
      <c r="H7" s="141"/>
      <c r="L7" s="20"/>
      <c r="AZ7" s="136" t="s">
        <v>112</v>
      </c>
      <c r="BA7" s="136" t="s">
        <v>113</v>
      </c>
      <c r="BB7" s="136" t="s">
        <v>95</v>
      </c>
      <c r="BC7" s="136" t="s">
        <v>86</v>
      </c>
      <c r="BD7" s="136" t="s">
        <v>97</v>
      </c>
    </row>
    <row r="8" s="2" customFormat="1" ht="12" customHeight="1">
      <c r="A8" s="38"/>
      <c r="B8" s="44"/>
      <c r="C8" s="38"/>
      <c r="D8" s="141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115</v>
      </c>
      <c r="BA8" s="136" t="s">
        <v>116</v>
      </c>
      <c r="BB8" s="136" t="s">
        <v>95</v>
      </c>
      <c r="BC8" s="136" t="s">
        <v>96</v>
      </c>
      <c r="BD8" s="136" t="s">
        <v>97</v>
      </c>
    </row>
    <row r="9" s="2" customFormat="1" ht="16.5" customHeight="1">
      <c r="A9" s="38"/>
      <c r="B9" s="44"/>
      <c r="C9" s="38"/>
      <c r="D9" s="38"/>
      <c r="E9" s="143" t="s">
        <v>117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118</v>
      </c>
      <c r="BA9" s="136" t="s">
        <v>119</v>
      </c>
      <c r="BB9" s="136" t="s">
        <v>95</v>
      </c>
      <c r="BC9" s="136" t="s">
        <v>120</v>
      </c>
      <c r="BD9" s="136" t="s">
        <v>97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121</v>
      </c>
      <c r="BA10" s="136" t="s">
        <v>122</v>
      </c>
      <c r="BB10" s="136" t="s">
        <v>95</v>
      </c>
      <c r="BC10" s="136" t="s">
        <v>123</v>
      </c>
      <c r="BD10" s="136" t="s">
        <v>97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124</v>
      </c>
      <c r="BA11" s="136" t="s">
        <v>125</v>
      </c>
      <c r="BB11" s="136" t="s">
        <v>126</v>
      </c>
      <c r="BC11" s="136" t="s">
        <v>127</v>
      </c>
      <c r="BD11" s="136" t="s">
        <v>97</v>
      </c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9. 2. 2023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128</v>
      </c>
      <c r="BA12" s="136" t="s">
        <v>129</v>
      </c>
      <c r="BB12" s="136" t="s">
        <v>126</v>
      </c>
      <c r="BC12" s="136" t="s">
        <v>130</v>
      </c>
      <c r="BD12" s="136" t="s">
        <v>97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36" t="s">
        <v>131</v>
      </c>
      <c r="BA13" s="136" t="s">
        <v>132</v>
      </c>
      <c r="BB13" s="136" t="s">
        <v>126</v>
      </c>
      <c r="BC13" s="136" t="s">
        <v>127</v>
      </c>
      <c r="BD13" s="136" t="s">
        <v>86</v>
      </c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36" t="s">
        <v>133</v>
      </c>
      <c r="BA14" s="136" t="s">
        <v>132</v>
      </c>
      <c r="BB14" s="136" t="s">
        <v>126</v>
      </c>
      <c r="BC14" s="136" t="s">
        <v>134</v>
      </c>
      <c r="BD14" s="136" t="s">
        <v>86</v>
      </c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36" t="s">
        <v>135</v>
      </c>
      <c r="BA15" s="136" t="s">
        <v>136</v>
      </c>
      <c r="BB15" s="136" t="s">
        <v>126</v>
      </c>
      <c r="BC15" s="136" t="s">
        <v>137</v>
      </c>
      <c r="BD15" s="136" t="s">
        <v>97</v>
      </c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36" t="s">
        <v>138</v>
      </c>
      <c r="BA16" s="136" t="s">
        <v>139</v>
      </c>
      <c r="BB16" s="136" t="s">
        <v>126</v>
      </c>
      <c r="BC16" s="136" t="s">
        <v>140</v>
      </c>
      <c r="BD16" s="136" t="s">
        <v>86</v>
      </c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36" t="s">
        <v>141</v>
      </c>
      <c r="BA17" s="136" t="s">
        <v>142</v>
      </c>
      <c r="BB17" s="136" t="s">
        <v>95</v>
      </c>
      <c r="BC17" s="136" t="s">
        <v>143</v>
      </c>
      <c r="BD17" s="136" t="s">
        <v>97</v>
      </c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ROUND((SUM(BE125:BE274)),  2)</f>
        <v>0</v>
      </c>
      <c r="G33" s="38"/>
      <c r="H33" s="38"/>
      <c r="I33" s="156">
        <v>0.20999999999999999</v>
      </c>
      <c r="J33" s="155">
        <f>ROUND(((SUM(BE125:BE274))*I33),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ROUND((SUM(BF125:BF274)),  2)</f>
        <v>0</v>
      </c>
      <c r="G34" s="38"/>
      <c r="H34" s="38"/>
      <c r="I34" s="156">
        <v>0.14999999999999999</v>
      </c>
      <c r="J34" s="155">
        <f>ROUND(((SUM(BF125:BF274))*I34),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ROUND((SUM(BG125:BG274)),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ROUND((SUM(BH125:BH274)),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ROUND((SUM(BI125:BI274)),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144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CHODNÍK DUCHCOVSKÁ U ŽEL.PŘEJEZDU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ZRN1 -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9. 2. 2023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RAPID MOST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ING.VLADIMÍR 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145</v>
      </c>
      <c r="D94" s="177"/>
      <c r="E94" s="177"/>
      <c r="F94" s="177"/>
      <c r="G94" s="177"/>
      <c r="H94" s="177"/>
      <c r="I94" s="177"/>
      <c r="J94" s="178" t="s">
        <v>146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147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148</v>
      </c>
    </row>
    <row r="97" hidden="1" s="9" customFormat="1" ht="24.96" customHeight="1">
      <c r="A97" s="9"/>
      <c r="B97" s="180"/>
      <c r="C97" s="181"/>
      <c r="D97" s="182" t="s">
        <v>149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150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151</v>
      </c>
      <c r="E99" s="189"/>
      <c r="F99" s="189"/>
      <c r="G99" s="189"/>
      <c r="H99" s="189"/>
      <c r="I99" s="189"/>
      <c r="J99" s="190">
        <f>J197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152</v>
      </c>
      <c r="E100" s="189"/>
      <c r="F100" s="189"/>
      <c r="G100" s="189"/>
      <c r="H100" s="189"/>
      <c r="I100" s="189"/>
      <c r="J100" s="190">
        <f>J200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153</v>
      </c>
      <c r="E101" s="189"/>
      <c r="F101" s="189"/>
      <c r="G101" s="189"/>
      <c r="H101" s="189"/>
      <c r="I101" s="189"/>
      <c r="J101" s="190">
        <f>J235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154</v>
      </c>
      <c r="E102" s="189"/>
      <c r="F102" s="189"/>
      <c r="G102" s="189"/>
      <c r="H102" s="189"/>
      <c r="I102" s="189"/>
      <c r="J102" s="190">
        <f>J237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155</v>
      </c>
      <c r="E103" s="189"/>
      <c r="F103" s="189"/>
      <c r="G103" s="189"/>
      <c r="H103" s="189"/>
      <c r="I103" s="189"/>
      <c r="J103" s="190">
        <f>J246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156</v>
      </c>
      <c r="E104" s="189"/>
      <c r="F104" s="189"/>
      <c r="G104" s="189"/>
      <c r="H104" s="189"/>
      <c r="I104" s="189"/>
      <c r="J104" s="190">
        <f>J260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0"/>
      <c r="C105" s="181"/>
      <c r="D105" s="182" t="s">
        <v>157</v>
      </c>
      <c r="E105" s="183"/>
      <c r="F105" s="183"/>
      <c r="G105" s="183"/>
      <c r="H105" s="183"/>
      <c r="I105" s="183"/>
      <c r="J105" s="184">
        <f>J262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158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5" t="str">
        <f>E7</f>
        <v>CHODNÍK DUCHCOVSKÁ U ŽEL.PŘEJEZDU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ZRN1 - KOMUNIKACE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TEPLICE</v>
      </c>
      <c r="G119" s="40"/>
      <c r="H119" s="40"/>
      <c r="I119" s="32" t="s">
        <v>22</v>
      </c>
      <c r="J119" s="79" t="str">
        <f>IF(J12="","",J12)</f>
        <v>9. 2. 2023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E15</f>
        <v>STATUTÁRNÍ MĚSTO TEPLICE</v>
      </c>
      <c r="G121" s="40"/>
      <c r="H121" s="40"/>
      <c r="I121" s="32" t="s">
        <v>30</v>
      </c>
      <c r="J121" s="36" t="str">
        <f>E21</f>
        <v>RAPID MOST SPOL. S 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ING.VLADIMÍR PLHÁK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2"/>
      <c r="B124" s="193"/>
      <c r="C124" s="194" t="s">
        <v>159</v>
      </c>
      <c r="D124" s="195" t="s">
        <v>61</v>
      </c>
      <c r="E124" s="195" t="s">
        <v>57</v>
      </c>
      <c r="F124" s="195" t="s">
        <v>58</v>
      </c>
      <c r="G124" s="195" t="s">
        <v>160</v>
      </c>
      <c r="H124" s="195" t="s">
        <v>161</v>
      </c>
      <c r="I124" s="195" t="s">
        <v>162</v>
      </c>
      <c r="J124" s="195" t="s">
        <v>146</v>
      </c>
      <c r="K124" s="196" t="s">
        <v>163</v>
      </c>
      <c r="L124" s="197"/>
      <c r="M124" s="100" t="s">
        <v>1</v>
      </c>
      <c r="N124" s="101" t="s">
        <v>40</v>
      </c>
      <c r="O124" s="101" t="s">
        <v>164</v>
      </c>
      <c r="P124" s="101" t="s">
        <v>165</v>
      </c>
      <c r="Q124" s="101" t="s">
        <v>166</v>
      </c>
      <c r="R124" s="101" t="s">
        <v>167</v>
      </c>
      <c r="S124" s="101" t="s">
        <v>168</v>
      </c>
      <c r="T124" s="102" t="s">
        <v>169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8"/>
      <c r="B125" s="39"/>
      <c r="C125" s="107" t="s">
        <v>170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P126+P262</f>
        <v>0</v>
      </c>
      <c r="Q125" s="104"/>
      <c r="R125" s="200">
        <f>R126+R262</f>
        <v>296.53725399999996</v>
      </c>
      <c r="S125" s="104"/>
      <c r="T125" s="201">
        <f>T126+T262</f>
        <v>392.28000000000003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148</v>
      </c>
      <c r="BK125" s="202">
        <f>BK126+BK262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171</v>
      </c>
      <c r="F126" s="206" t="s">
        <v>171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P127+P197+P200+P235+P237+P246+P260</f>
        <v>0</v>
      </c>
      <c r="Q126" s="211"/>
      <c r="R126" s="212">
        <f>R127+R197+R200+R235+R237+R246+R260</f>
        <v>296.53725399999996</v>
      </c>
      <c r="S126" s="211"/>
      <c r="T126" s="213">
        <f>T127+T197+T200+T235+T237+T246+T260</f>
        <v>392.28000000000003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76</v>
      </c>
      <c r="AY126" s="214" t="s">
        <v>172</v>
      </c>
      <c r="BK126" s="216">
        <f>BK127+BK197+BK200+BK235+BK237+BK246+BK260</f>
        <v>0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84</v>
      </c>
      <c r="F127" s="217" t="s">
        <v>173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SUM(P128:P196)</f>
        <v>0</v>
      </c>
      <c r="Q127" s="211"/>
      <c r="R127" s="212">
        <f>SUM(R128:R196)</f>
        <v>60.783749999999998</v>
      </c>
      <c r="S127" s="211"/>
      <c r="T127" s="213">
        <f>SUM(T128:T196)</f>
        <v>392.28000000000003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84</v>
      </c>
      <c r="AY127" s="214" t="s">
        <v>172</v>
      </c>
      <c r="BK127" s="216">
        <f>SUM(BK128:BK196)</f>
        <v>0</v>
      </c>
    </row>
    <row r="128" s="2" customFormat="1" ht="33" customHeight="1">
      <c r="A128" s="38"/>
      <c r="B128" s="39"/>
      <c r="C128" s="219" t="s">
        <v>84</v>
      </c>
      <c r="D128" s="219" t="s">
        <v>174</v>
      </c>
      <c r="E128" s="220" t="s">
        <v>175</v>
      </c>
      <c r="F128" s="221" t="s">
        <v>176</v>
      </c>
      <c r="G128" s="222" t="s">
        <v>177</v>
      </c>
      <c r="H128" s="223">
        <v>4</v>
      </c>
      <c r="I128" s="224"/>
      <c r="J128" s="225">
        <f>ROUND(I128*H128,2)</f>
        <v>0</v>
      </c>
      <c r="K128" s="221" t="s">
        <v>178</v>
      </c>
      <c r="L128" s="44"/>
      <c r="M128" s="226" t="s">
        <v>1</v>
      </c>
      <c r="N128" s="227" t="s">
        <v>41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179</v>
      </c>
      <c r="AT128" s="230" t="s">
        <v>174</v>
      </c>
      <c r="AU128" s="230" t="s">
        <v>86</v>
      </c>
      <c r="AY128" s="17" t="s">
        <v>172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84</v>
      </c>
      <c r="BK128" s="231">
        <f>ROUND(I128*H128,2)</f>
        <v>0</v>
      </c>
      <c r="BL128" s="17" t="s">
        <v>179</v>
      </c>
      <c r="BM128" s="230" t="s">
        <v>180</v>
      </c>
    </row>
    <row r="129" s="2" customFormat="1" ht="33" customHeight="1">
      <c r="A129" s="38"/>
      <c r="B129" s="39"/>
      <c r="C129" s="219" t="s">
        <v>86</v>
      </c>
      <c r="D129" s="219" t="s">
        <v>174</v>
      </c>
      <c r="E129" s="220" t="s">
        <v>181</v>
      </c>
      <c r="F129" s="221" t="s">
        <v>182</v>
      </c>
      <c r="G129" s="222" t="s">
        <v>95</v>
      </c>
      <c r="H129" s="223">
        <v>260</v>
      </c>
      <c r="I129" s="224"/>
      <c r="J129" s="225">
        <f>ROUND(I129*H129,2)</f>
        <v>0</v>
      </c>
      <c r="K129" s="221" t="s">
        <v>178</v>
      </c>
      <c r="L129" s="44"/>
      <c r="M129" s="226" t="s">
        <v>1</v>
      </c>
      <c r="N129" s="227" t="s">
        <v>41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0.255</v>
      </c>
      <c r="T129" s="229">
        <f>S129*H129</f>
        <v>66.299999999999997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179</v>
      </c>
      <c r="AT129" s="230" t="s">
        <v>174</v>
      </c>
      <c r="AU129" s="230" t="s">
        <v>86</v>
      </c>
      <c r="AY129" s="17" t="s">
        <v>172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84</v>
      </c>
      <c r="BK129" s="231">
        <f>ROUND(I129*H129,2)</f>
        <v>0</v>
      </c>
      <c r="BL129" s="17" t="s">
        <v>179</v>
      </c>
      <c r="BM129" s="230" t="s">
        <v>183</v>
      </c>
    </row>
    <row r="130" s="13" customFormat="1">
      <c r="A130" s="13"/>
      <c r="B130" s="232"/>
      <c r="C130" s="233"/>
      <c r="D130" s="234" t="s">
        <v>184</v>
      </c>
      <c r="E130" s="235" t="s">
        <v>1</v>
      </c>
      <c r="F130" s="236" t="s">
        <v>102</v>
      </c>
      <c r="G130" s="233"/>
      <c r="H130" s="237">
        <v>260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184</v>
      </c>
      <c r="AU130" s="243" t="s">
        <v>86</v>
      </c>
      <c r="AV130" s="13" t="s">
        <v>86</v>
      </c>
      <c r="AW130" s="13" t="s">
        <v>32</v>
      </c>
      <c r="AX130" s="13" t="s">
        <v>84</v>
      </c>
      <c r="AY130" s="243" t="s">
        <v>172</v>
      </c>
    </row>
    <row r="131" s="2" customFormat="1" ht="24.15" customHeight="1">
      <c r="A131" s="38"/>
      <c r="B131" s="39"/>
      <c r="C131" s="219" t="s">
        <v>97</v>
      </c>
      <c r="D131" s="219" t="s">
        <v>174</v>
      </c>
      <c r="E131" s="220" t="s">
        <v>185</v>
      </c>
      <c r="F131" s="221" t="s">
        <v>186</v>
      </c>
      <c r="G131" s="222" t="s">
        <v>95</v>
      </c>
      <c r="H131" s="223">
        <v>26</v>
      </c>
      <c r="I131" s="224"/>
      <c r="J131" s="225">
        <f>ROUND(I131*H131,2)</f>
        <v>0</v>
      </c>
      <c r="K131" s="221" t="s">
        <v>178</v>
      </c>
      <c r="L131" s="44"/>
      <c r="M131" s="226" t="s">
        <v>1</v>
      </c>
      <c r="N131" s="227" t="s">
        <v>41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0.625</v>
      </c>
      <c r="T131" s="229">
        <f>S131*H131</f>
        <v>16.25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179</v>
      </c>
      <c r="AT131" s="230" t="s">
        <v>174</v>
      </c>
      <c r="AU131" s="230" t="s">
        <v>86</v>
      </c>
      <c r="AY131" s="17" t="s">
        <v>172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84</v>
      </c>
      <c r="BK131" s="231">
        <f>ROUND(I131*H131,2)</f>
        <v>0</v>
      </c>
      <c r="BL131" s="17" t="s">
        <v>179</v>
      </c>
      <c r="BM131" s="230" t="s">
        <v>187</v>
      </c>
    </row>
    <row r="132" s="13" customFormat="1">
      <c r="A132" s="13"/>
      <c r="B132" s="232"/>
      <c r="C132" s="233"/>
      <c r="D132" s="234" t="s">
        <v>184</v>
      </c>
      <c r="E132" s="235" t="s">
        <v>1</v>
      </c>
      <c r="F132" s="236" t="s">
        <v>188</v>
      </c>
      <c r="G132" s="233"/>
      <c r="H132" s="237">
        <v>26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184</v>
      </c>
      <c r="AU132" s="243" t="s">
        <v>86</v>
      </c>
      <c r="AV132" s="13" t="s">
        <v>86</v>
      </c>
      <c r="AW132" s="13" t="s">
        <v>32</v>
      </c>
      <c r="AX132" s="13" t="s">
        <v>84</v>
      </c>
      <c r="AY132" s="243" t="s">
        <v>172</v>
      </c>
    </row>
    <row r="133" s="14" customFormat="1">
      <c r="A133" s="14"/>
      <c r="B133" s="244"/>
      <c r="C133" s="245"/>
      <c r="D133" s="234" t="s">
        <v>184</v>
      </c>
      <c r="E133" s="246" t="s">
        <v>1</v>
      </c>
      <c r="F133" s="247" t="s">
        <v>189</v>
      </c>
      <c r="G133" s="245"/>
      <c r="H133" s="246" t="s">
        <v>1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184</v>
      </c>
      <c r="AU133" s="253" t="s">
        <v>86</v>
      </c>
      <c r="AV133" s="14" t="s">
        <v>84</v>
      </c>
      <c r="AW133" s="14" t="s">
        <v>32</v>
      </c>
      <c r="AX133" s="14" t="s">
        <v>76</v>
      </c>
      <c r="AY133" s="253" t="s">
        <v>172</v>
      </c>
    </row>
    <row r="134" s="2" customFormat="1" ht="24.15" customHeight="1">
      <c r="A134" s="38"/>
      <c r="B134" s="39"/>
      <c r="C134" s="219" t="s">
        <v>179</v>
      </c>
      <c r="D134" s="219" t="s">
        <v>174</v>
      </c>
      <c r="E134" s="220" t="s">
        <v>190</v>
      </c>
      <c r="F134" s="221" t="s">
        <v>191</v>
      </c>
      <c r="G134" s="222" t="s">
        <v>95</v>
      </c>
      <c r="H134" s="223">
        <v>500</v>
      </c>
      <c r="I134" s="224"/>
      <c r="J134" s="225">
        <f>ROUND(I134*H134,2)</f>
        <v>0</v>
      </c>
      <c r="K134" s="221" t="s">
        <v>178</v>
      </c>
      <c r="L134" s="44"/>
      <c r="M134" s="226" t="s">
        <v>1</v>
      </c>
      <c r="N134" s="227" t="s">
        <v>41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0.17000000000000001</v>
      </c>
      <c r="T134" s="229">
        <f>S134*H134</f>
        <v>85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179</v>
      </c>
      <c r="AT134" s="230" t="s">
        <v>174</v>
      </c>
      <c r="AU134" s="230" t="s">
        <v>86</v>
      </c>
      <c r="AY134" s="17" t="s">
        <v>172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84</v>
      </c>
      <c r="BK134" s="231">
        <f>ROUND(I134*H134,2)</f>
        <v>0</v>
      </c>
      <c r="BL134" s="17" t="s">
        <v>179</v>
      </c>
      <c r="BM134" s="230" t="s">
        <v>192</v>
      </c>
    </row>
    <row r="135" s="13" customFormat="1">
      <c r="A135" s="13"/>
      <c r="B135" s="232"/>
      <c r="C135" s="233"/>
      <c r="D135" s="234" t="s">
        <v>184</v>
      </c>
      <c r="E135" s="235" t="s">
        <v>1</v>
      </c>
      <c r="F135" s="236" t="s">
        <v>193</v>
      </c>
      <c r="G135" s="233"/>
      <c r="H135" s="237">
        <v>500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184</v>
      </c>
      <c r="AU135" s="243" t="s">
        <v>86</v>
      </c>
      <c r="AV135" s="13" t="s">
        <v>86</v>
      </c>
      <c r="AW135" s="13" t="s">
        <v>32</v>
      </c>
      <c r="AX135" s="13" t="s">
        <v>84</v>
      </c>
      <c r="AY135" s="243" t="s">
        <v>172</v>
      </c>
    </row>
    <row r="136" s="2" customFormat="1" ht="24.15" customHeight="1">
      <c r="A136" s="38"/>
      <c r="B136" s="39"/>
      <c r="C136" s="219" t="s">
        <v>96</v>
      </c>
      <c r="D136" s="219" t="s">
        <v>174</v>
      </c>
      <c r="E136" s="220" t="s">
        <v>194</v>
      </c>
      <c r="F136" s="221" t="s">
        <v>195</v>
      </c>
      <c r="G136" s="222" t="s">
        <v>95</v>
      </c>
      <c r="H136" s="223">
        <v>505</v>
      </c>
      <c r="I136" s="224"/>
      <c r="J136" s="225">
        <f>ROUND(I136*H136,2)</f>
        <v>0</v>
      </c>
      <c r="K136" s="221" t="s">
        <v>196</v>
      </c>
      <c r="L136" s="44"/>
      <c r="M136" s="226" t="s">
        <v>1</v>
      </c>
      <c r="N136" s="227" t="s">
        <v>41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0.32500000000000001</v>
      </c>
      <c r="T136" s="229">
        <f>S136*H136</f>
        <v>164.125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179</v>
      </c>
      <c r="AT136" s="230" t="s">
        <v>174</v>
      </c>
      <c r="AU136" s="230" t="s">
        <v>86</v>
      </c>
      <c r="AY136" s="17" t="s">
        <v>172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84</v>
      </c>
      <c r="BK136" s="231">
        <f>ROUND(I136*H136,2)</f>
        <v>0</v>
      </c>
      <c r="BL136" s="17" t="s">
        <v>179</v>
      </c>
      <c r="BM136" s="230" t="s">
        <v>197</v>
      </c>
    </row>
    <row r="137" s="2" customFormat="1">
      <c r="A137" s="38"/>
      <c r="B137" s="39"/>
      <c r="C137" s="40"/>
      <c r="D137" s="234" t="s">
        <v>198</v>
      </c>
      <c r="E137" s="40"/>
      <c r="F137" s="254" t="s">
        <v>199</v>
      </c>
      <c r="G137" s="40"/>
      <c r="H137" s="40"/>
      <c r="I137" s="255"/>
      <c r="J137" s="40"/>
      <c r="K137" s="40"/>
      <c r="L137" s="44"/>
      <c r="M137" s="256"/>
      <c r="N137" s="25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198</v>
      </c>
      <c r="AU137" s="17" t="s">
        <v>86</v>
      </c>
    </row>
    <row r="138" s="13" customFormat="1">
      <c r="A138" s="13"/>
      <c r="B138" s="232"/>
      <c r="C138" s="233"/>
      <c r="D138" s="234" t="s">
        <v>184</v>
      </c>
      <c r="E138" s="235" t="s">
        <v>1</v>
      </c>
      <c r="F138" s="236" t="s">
        <v>200</v>
      </c>
      <c r="G138" s="233"/>
      <c r="H138" s="237">
        <v>505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184</v>
      </c>
      <c r="AU138" s="243" t="s">
        <v>86</v>
      </c>
      <c r="AV138" s="13" t="s">
        <v>86</v>
      </c>
      <c r="AW138" s="13" t="s">
        <v>32</v>
      </c>
      <c r="AX138" s="13" t="s">
        <v>84</v>
      </c>
      <c r="AY138" s="243" t="s">
        <v>172</v>
      </c>
    </row>
    <row r="139" s="2" customFormat="1" ht="24.15" customHeight="1">
      <c r="A139" s="38"/>
      <c r="B139" s="39"/>
      <c r="C139" s="219" t="s">
        <v>201</v>
      </c>
      <c r="D139" s="219" t="s">
        <v>174</v>
      </c>
      <c r="E139" s="220" t="s">
        <v>202</v>
      </c>
      <c r="F139" s="221" t="s">
        <v>203</v>
      </c>
      <c r="G139" s="222" t="s">
        <v>95</v>
      </c>
      <c r="H139" s="223">
        <v>240</v>
      </c>
      <c r="I139" s="224"/>
      <c r="J139" s="225">
        <f>ROUND(I139*H139,2)</f>
        <v>0</v>
      </c>
      <c r="K139" s="221" t="s">
        <v>196</v>
      </c>
      <c r="L139" s="44"/>
      <c r="M139" s="226" t="s">
        <v>1</v>
      </c>
      <c r="N139" s="227" t="s">
        <v>41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0.22</v>
      </c>
      <c r="T139" s="229">
        <f>S139*H139</f>
        <v>52.799999999999997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179</v>
      </c>
      <c r="AT139" s="230" t="s">
        <v>174</v>
      </c>
      <c r="AU139" s="230" t="s">
        <v>86</v>
      </c>
      <c r="AY139" s="17" t="s">
        <v>172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84</v>
      </c>
      <c r="BK139" s="231">
        <f>ROUND(I139*H139,2)</f>
        <v>0</v>
      </c>
      <c r="BL139" s="17" t="s">
        <v>179</v>
      </c>
      <c r="BM139" s="230" t="s">
        <v>204</v>
      </c>
    </row>
    <row r="140" s="13" customFormat="1">
      <c r="A140" s="13"/>
      <c r="B140" s="232"/>
      <c r="C140" s="233"/>
      <c r="D140" s="234" t="s">
        <v>184</v>
      </c>
      <c r="E140" s="235" t="s">
        <v>1</v>
      </c>
      <c r="F140" s="236" t="s">
        <v>98</v>
      </c>
      <c r="G140" s="233"/>
      <c r="H140" s="237">
        <v>240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184</v>
      </c>
      <c r="AU140" s="243" t="s">
        <v>86</v>
      </c>
      <c r="AV140" s="13" t="s">
        <v>86</v>
      </c>
      <c r="AW140" s="13" t="s">
        <v>32</v>
      </c>
      <c r="AX140" s="13" t="s">
        <v>84</v>
      </c>
      <c r="AY140" s="243" t="s">
        <v>172</v>
      </c>
    </row>
    <row r="141" s="2" customFormat="1" ht="24.15" customHeight="1">
      <c r="A141" s="38"/>
      <c r="B141" s="39"/>
      <c r="C141" s="219" t="s">
        <v>205</v>
      </c>
      <c r="D141" s="219" t="s">
        <v>174</v>
      </c>
      <c r="E141" s="220" t="s">
        <v>206</v>
      </c>
      <c r="F141" s="221" t="s">
        <v>207</v>
      </c>
      <c r="G141" s="222" t="s">
        <v>95</v>
      </c>
      <c r="H141" s="223">
        <v>5</v>
      </c>
      <c r="I141" s="224"/>
      <c r="J141" s="225">
        <f>ROUND(I141*H141,2)</f>
        <v>0</v>
      </c>
      <c r="K141" s="221" t="s">
        <v>178</v>
      </c>
      <c r="L141" s="44"/>
      <c r="M141" s="226" t="s">
        <v>1</v>
      </c>
      <c r="N141" s="227" t="s">
        <v>41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0.316</v>
      </c>
      <c r="T141" s="229">
        <f>S141*H141</f>
        <v>1.5800000000000001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179</v>
      </c>
      <c r="AT141" s="230" t="s">
        <v>174</v>
      </c>
      <c r="AU141" s="230" t="s">
        <v>86</v>
      </c>
      <c r="AY141" s="17" t="s">
        <v>172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84</v>
      </c>
      <c r="BK141" s="231">
        <f>ROUND(I141*H141,2)</f>
        <v>0</v>
      </c>
      <c r="BL141" s="17" t="s">
        <v>179</v>
      </c>
      <c r="BM141" s="230" t="s">
        <v>208</v>
      </c>
    </row>
    <row r="142" s="13" customFormat="1">
      <c r="A142" s="13"/>
      <c r="B142" s="232"/>
      <c r="C142" s="233"/>
      <c r="D142" s="234" t="s">
        <v>184</v>
      </c>
      <c r="E142" s="235" t="s">
        <v>1</v>
      </c>
      <c r="F142" s="236" t="s">
        <v>93</v>
      </c>
      <c r="G142" s="233"/>
      <c r="H142" s="237">
        <v>5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184</v>
      </c>
      <c r="AU142" s="243" t="s">
        <v>86</v>
      </c>
      <c r="AV142" s="13" t="s">
        <v>86</v>
      </c>
      <c r="AW142" s="13" t="s">
        <v>32</v>
      </c>
      <c r="AX142" s="13" t="s">
        <v>84</v>
      </c>
      <c r="AY142" s="243" t="s">
        <v>172</v>
      </c>
    </row>
    <row r="143" s="2" customFormat="1" ht="16.5" customHeight="1">
      <c r="A143" s="38"/>
      <c r="B143" s="39"/>
      <c r="C143" s="219" t="s">
        <v>209</v>
      </c>
      <c r="D143" s="219" t="s">
        <v>174</v>
      </c>
      <c r="E143" s="220" t="s">
        <v>210</v>
      </c>
      <c r="F143" s="221" t="s">
        <v>211</v>
      </c>
      <c r="G143" s="222" t="s">
        <v>107</v>
      </c>
      <c r="H143" s="223">
        <v>5</v>
      </c>
      <c r="I143" s="224"/>
      <c r="J143" s="225">
        <f>ROUND(I143*H143,2)</f>
        <v>0</v>
      </c>
      <c r="K143" s="221" t="s">
        <v>178</v>
      </c>
      <c r="L143" s="44"/>
      <c r="M143" s="226" t="s">
        <v>1</v>
      </c>
      <c r="N143" s="227" t="s">
        <v>41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0.20499999999999999</v>
      </c>
      <c r="T143" s="229">
        <f>S143*H143</f>
        <v>1.0249999999999999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179</v>
      </c>
      <c r="AT143" s="230" t="s">
        <v>174</v>
      </c>
      <c r="AU143" s="230" t="s">
        <v>86</v>
      </c>
      <c r="AY143" s="17" t="s">
        <v>172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84</v>
      </c>
      <c r="BK143" s="231">
        <f>ROUND(I143*H143,2)</f>
        <v>0</v>
      </c>
      <c r="BL143" s="17" t="s">
        <v>179</v>
      </c>
      <c r="BM143" s="230" t="s">
        <v>212</v>
      </c>
    </row>
    <row r="144" s="2" customFormat="1" ht="16.5" customHeight="1">
      <c r="A144" s="38"/>
      <c r="B144" s="39"/>
      <c r="C144" s="219" t="s">
        <v>213</v>
      </c>
      <c r="D144" s="219" t="s">
        <v>174</v>
      </c>
      <c r="E144" s="220" t="s">
        <v>214</v>
      </c>
      <c r="F144" s="221" t="s">
        <v>215</v>
      </c>
      <c r="G144" s="222" t="s">
        <v>107</v>
      </c>
      <c r="H144" s="223">
        <v>130</v>
      </c>
      <c r="I144" s="224"/>
      <c r="J144" s="225">
        <f>ROUND(I144*H144,2)</f>
        <v>0</v>
      </c>
      <c r="K144" s="221" t="s">
        <v>178</v>
      </c>
      <c r="L144" s="44"/>
      <c r="M144" s="226" t="s">
        <v>1</v>
      </c>
      <c r="N144" s="227" t="s">
        <v>41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0.040000000000000001</v>
      </c>
      <c r="T144" s="229">
        <f>S144*H144</f>
        <v>5.2000000000000002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179</v>
      </c>
      <c r="AT144" s="230" t="s">
        <v>174</v>
      </c>
      <c r="AU144" s="230" t="s">
        <v>86</v>
      </c>
      <c r="AY144" s="17" t="s">
        <v>172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84</v>
      </c>
      <c r="BK144" s="231">
        <f>ROUND(I144*H144,2)</f>
        <v>0</v>
      </c>
      <c r="BL144" s="17" t="s">
        <v>179</v>
      </c>
      <c r="BM144" s="230" t="s">
        <v>216</v>
      </c>
    </row>
    <row r="145" s="2" customFormat="1" ht="24.15" customHeight="1">
      <c r="A145" s="38"/>
      <c r="B145" s="39"/>
      <c r="C145" s="219" t="s">
        <v>217</v>
      </c>
      <c r="D145" s="219" t="s">
        <v>174</v>
      </c>
      <c r="E145" s="220" t="s">
        <v>218</v>
      </c>
      <c r="F145" s="221" t="s">
        <v>219</v>
      </c>
      <c r="G145" s="222" t="s">
        <v>126</v>
      </c>
      <c r="H145" s="223">
        <v>60</v>
      </c>
      <c r="I145" s="224"/>
      <c r="J145" s="225">
        <f>ROUND(I145*H145,2)</f>
        <v>0</v>
      </c>
      <c r="K145" s="221" t="s">
        <v>178</v>
      </c>
      <c r="L145" s="44"/>
      <c r="M145" s="226" t="s">
        <v>1</v>
      </c>
      <c r="N145" s="227" t="s">
        <v>41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179</v>
      </c>
      <c r="AT145" s="230" t="s">
        <v>174</v>
      </c>
      <c r="AU145" s="230" t="s">
        <v>86</v>
      </c>
      <c r="AY145" s="17" t="s">
        <v>172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84</v>
      </c>
      <c r="BK145" s="231">
        <f>ROUND(I145*H145,2)</f>
        <v>0</v>
      </c>
      <c r="BL145" s="17" t="s">
        <v>179</v>
      </c>
      <c r="BM145" s="230" t="s">
        <v>220</v>
      </c>
    </row>
    <row r="146" s="2" customFormat="1">
      <c r="A146" s="38"/>
      <c r="B146" s="39"/>
      <c r="C146" s="40"/>
      <c r="D146" s="234" t="s">
        <v>198</v>
      </c>
      <c r="E146" s="40"/>
      <c r="F146" s="254" t="s">
        <v>221</v>
      </c>
      <c r="G146" s="40"/>
      <c r="H146" s="40"/>
      <c r="I146" s="255"/>
      <c r="J146" s="40"/>
      <c r="K146" s="40"/>
      <c r="L146" s="44"/>
      <c r="M146" s="256"/>
      <c r="N146" s="25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198</v>
      </c>
      <c r="AU146" s="17" t="s">
        <v>86</v>
      </c>
    </row>
    <row r="147" s="13" customFormat="1">
      <c r="A147" s="13"/>
      <c r="B147" s="232"/>
      <c r="C147" s="233"/>
      <c r="D147" s="234" t="s">
        <v>184</v>
      </c>
      <c r="E147" s="235" t="s">
        <v>1</v>
      </c>
      <c r="F147" s="236" t="s">
        <v>222</v>
      </c>
      <c r="G147" s="233"/>
      <c r="H147" s="237">
        <v>80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184</v>
      </c>
      <c r="AU147" s="243" t="s">
        <v>86</v>
      </c>
      <c r="AV147" s="13" t="s">
        <v>86</v>
      </c>
      <c r="AW147" s="13" t="s">
        <v>32</v>
      </c>
      <c r="AX147" s="13" t="s">
        <v>84</v>
      </c>
      <c r="AY147" s="243" t="s">
        <v>172</v>
      </c>
    </row>
    <row r="148" s="13" customFormat="1">
      <c r="A148" s="13"/>
      <c r="B148" s="232"/>
      <c r="C148" s="233"/>
      <c r="D148" s="234" t="s">
        <v>184</v>
      </c>
      <c r="E148" s="233"/>
      <c r="F148" s="236" t="s">
        <v>223</v>
      </c>
      <c r="G148" s="233"/>
      <c r="H148" s="237">
        <v>60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184</v>
      </c>
      <c r="AU148" s="243" t="s">
        <v>86</v>
      </c>
      <c r="AV148" s="13" t="s">
        <v>86</v>
      </c>
      <c r="AW148" s="13" t="s">
        <v>4</v>
      </c>
      <c r="AX148" s="13" t="s">
        <v>84</v>
      </c>
      <c r="AY148" s="243" t="s">
        <v>172</v>
      </c>
    </row>
    <row r="149" s="2" customFormat="1" ht="33" customHeight="1">
      <c r="A149" s="38"/>
      <c r="B149" s="39"/>
      <c r="C149" s="219" t="s">
        <v>224</v>
      </c>
      <c r="D149" s="219" t="s">
        <v>174</v>
      </c>
      <c r="E149" s="220" t="s">
        <v>225</v>
      </c>
      <c r="F149" s="221" t="s">
        <v>226</v>
      </c>
      <c r="G149" s="222" t="s">
        <v>126</v>
      </c>
      <c r="H149" s="223">
        <v>30</v>
      </c>
      <c r="I149" s="224"/>
      <c r="J149" s="225">
        <f>ROUND(I149*H149,2)</f>
        <v>0</v>
      </c>
      <c r="K149" s="221" t="s">
        <v>196</v>
      </c>
      <c r="L149" s="44"/>
      <c r="M149" s="226" t="s">
        <v>1</v>
      </c>
      <c r="N149" s="227" t="s">
        <v>41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179</v>
      </c>
      <c r="AT149" s="230" t="s">
        <v>174</v>
      </c>
      <c r="AU149" s="230" t="s">
        <v>86</v>
      </c>
      <c r="AY149" s="17" t="s">
        <v>172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84</v>
      </c>
      <c r="BK149" s="231">
        <f>ROUND(I149*H149,2)</f>
        <v>0</v>
      </c>
      <c r="BL149" s="17" t="s">
        <v>179</v>
      </c>
      <c r="BM149" s="230" t="s">
        <v>227</v>
      </c>
    </row>
    <row r="150" s="13" customFormat="1">
      <c r="A150" s="13"/>
      <c r="B150" s="232"/>
      <c r="C150" s="233"/>
      <c r="D150" s="234" t="s">
        <v>184</v>
      </c>
      <c r="E150" s="235" t="s">
        <v>1</v>
      </c>
      <c r="F150" s="236" t="s">
        <v>124</v>
      </c>
      <c r="G150" s="233"/>
      <c r="H150" s="237">
        <v>30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184</v>
      </c>
      <c r="AU150" s="243" t="s">
        <v>86</v>
      </c>
      <c r="AV150" s="13" t="s">
        <v>86</v>
      </c>
      <c r="AW150" s="13" t="s">
        <v>32</v>
      </c>
      <c r="AX150" s="13" t="s">
        <v>84</v>
      </c>
      <c r="AY150" s="243" t="s">
        <v>172</v>
      </c>
    </row>
    <row r="151" s="2" customFormat="1" ht="33" customHeight="1">
      <c r="A151" s="38"/>
      <c r="B151" s="39"/>
      <c r="C151" s="219" t="s">
        <v>228</v>
      </c>
      <c r="D151" s="219" t="s">
        <v>174</v>
      </c>
      <c r="E151" s="220" t="s">
        <v>229</v>
      </c>
      <c r="F151" s="221" t="s">
        <v>230</v>
      </c>
      <c r="G151" s="222" t="s">
        <v>126</v>
      </c>
      <c r="H151" s="223">
        <v>50</v>
      </c>
      <c r="I151" s="224"/>
      <c r="J151" s="225">
        <f>ROUND(I151*H151,2)</f>
        <v>0</v>
      </c>
      <c r="K151" s="221" t="s">
        <v>178</v>
      </c>
      <c r="L151" s="44"/>
      <c r="M151" s="226" t="s">
        <v>1</v>
      </c>
      <c r="N151" s="227" t="s">
        <v>41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179</v>
      </c>
      <c r="AT151" s="230" t="s">
        <v>174</v>
      </c>
      <c r="AU151" s="230" t="s">
        <v>86</v>
      </c>
      <c r="AY151" s="17" t="s">
        <v>172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84</v>
      </c>
      <c r="BK151" s="231">
        <f>ROUND(I151*H151,2)</f>
        <v>0</v>
      </c>
      <c r="BL151" s="17" t="s">
        <v>179</v>
      </c>
      <c r="BM151" s="230" t="s">
        <v>231</v>
      </c>
    </row>
    <row r="152" s="13" customFormat="1">
      <c r="A152" s="13"/>
      <c r="B152" s="232"/>
      <c r="C152" s="233"/>
      <c r="D152" s="234" t="s">
        <v>184</v>
      </c>
      <c r="E152" s="235" t="s">
        <v>1</v>
      </c>
      <c r="F152" s="236" t="s">
        <v>128</v>
      </c>
      <c r="G152" s="233"/>
      <c r="H152" s="237">
        <v>50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184</v>
      </c>
      <c r="AU152" s="243" t="s">
        <v>86</v>
      </c>
      <c r="AV152" s="13" t="s">
        <v>86</v>
      </c>
      <c r="AW152" s="13" t="s">
        <v>32</v>
      </c>
      <c r="AX152" s="13" t="s">
        <v>84</v>
      </c>
      <c r="AY152" s="243" t="s">
        <v>172</v>
      </c>
    </row>
    <row r="153" s="2" customFormat="1" ht="33" customHeight="1">
      <c r="A153" s="38"/>
      <c r="B153" s="39"/>
      <c r="C153" s="219" t="s">
        <v>123</v>
      </c>
      <c r="D153" s="219" t="s">
        <v>174</v>
      </c>
      <c r="E153" s="220" t="s">
        <v>232</v>
      </c>
      <c r="F153" s="221" t="s">
        <v>233</v>
      </c>
      <c r="G153" s="222" t="s">
        <v>126</v>
      </c>
      <c r="H153" s="223">
        <v>5.0999999999999996</v>
      </c>
      <c r="I153" s="224"/>
      <c r="J153" s="225">
        <f>ROUND(I153*H153,2)</f>
        <v>0</v>
      </c>
      <c r="K153" s="221" t="s">
        <v>178</v>
      </c>
      <c r="L153" s="44"/>
      <c r="M153" s="226" t="s">
        <v>1</v>
      </c>
      <c r="N153" s="227" t="s">
        <v>41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179</v>
      </c>
      <c r="AT153" s="230" t="s">
        <v>174</v>
      </c>
      <c r="AU153" s="230" t="s">
        <v>86</v>
      </c>
      <c r="AY153" s="17" t="s">
        <v>172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84</v>
      </c>
      <c r="BK153" s="231">
        <f>ROUND(I153*H153,2)</f>
        <v>0</v>
      </c>
      <c r="BL153" s="17" t="s">
        <v>179</v>
      </c>
      <c r="BM153" s="230" t="s">
        <v>234</v>
      </c>
    </row>
    <row r="154" s="13" customFormat="1">
      <c r="A154" s="13"/>
      <c r="B154" s="232"/>
      <c r="C154" s="233"/>
      <c r="D154" s="234" t="s">
        <v>184</v>
      </c>
      <c r="E154" s="235" t="s">
        <v>1</v>
      </c>
      <c r="F154" s="236" t="s">
        <v>135</v>
      </c>
      <c r="G154" s="233"/>
      <c r="H154" s="237">
        <v>5.0999999999999996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184</v>
      </c>
      <c r="AU154" s="243" t="s">
        <v>86</v>
      </c>
      <c r="AV154" s="13" t="s">
        <v>86</v>
      </c>
      <c r="AW154" s="13" t="s">
        <v>32</v>
      </c>
      <c r="AX154" s="13" t="s">
        <v>84</v>
      </c>
      <c r="AY154" s="243" t="s">
        <v>172</v>
      </c>
    </row>
    <row r="155" s="2" customFormat="1" ht="24.15" customHeight="1">
      <c r="A155" s="38"/>
      <c r="B155" s="39"/>
      <c r="C155" s="219" t="s">
        <v>235</v>
      </c>
      <c r="D155" s="219" t="s">
        <v>174</v>
      </c>
      <c r="E155" s="220" t="s">
        <v>236</v>
      </c>
      <c r="F155" s="221" t="s">
        <v>237</v>
      </c>
      <c r="G155" s="222" t="s">
        <v>177</v>
      </c>
      <c r="H155" s="223">
        <v>4</v>
      </c>
      <c r="I155" s="224"/>
      <c r="J155" s="225">
        <f>ROUND(I155*H155,2)</f>
        <v>0</v>
      </c>
      <c r="K155" s="221" t="s">
        <v>178</v>
      </c>
      <c r="L155" s="44"/>
      <c r="M155" s="226" t="s">
        <v>1</v>
      </c>
      <c r="N155" s="227" t="s">
        <v>41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179</v>
      </c>
      <c r="AT155" s="230" t="s">
        <v>174</v>
      </c>
      <c r="AU155" s="230" t="s">
        <v>86</v>
      </c>
      <c r="AY155" s="17" t="s">
        <v>172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84</v>
      </c>
      <c r="BK155" s="231">
        <f>ROUND(I155*H155,2)</f>
        <v>0</v>
      </c>
      <c r="BL155" s="17" t="s">
        <v>179</v>
      </c>
      <c r="BM155" s="230" t="s">
        <v>238</v>
      </c>
    </row>
    <row r="156" s="2" customFormat="1" ht="33" customHeight="1">
      <c r="A156" s="38"/>
      <c r="B156" s="39"/>
      <c r="C156" s="219" t="s">
        <v>8</v>
      </c>
      <c r="D156" s="219" t="s">
        <v>174</v>
      </c>
      <c r="E156" s="220" t="s">
        <v>239</v>
      </c>
      <c r="F156" s="221" t="s">
        <v>240</v>
      </c>
      <c r="G156" s="222" t="s">
        <v>177</v>
      </c>
      <c r="H156" s="223">
        <v>12</v>
      </c>
      <c r="I156" s="224"/>
      <c r="J156" s="225">
        <f>ROUND(I156*H156,2)</f>
        <v>0</v>
      </c>
      <c r="K156" s="221" t="s">
        <v>178</v>
      </c>
      <c r="L156" s="44"/>
      <c r="M156" s="226" t="s">
        <v>1</v>
      </c>
      <c r="N156" s="227" t="s">
        <v>41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179</v>
      </c>
      <c r="AT156" s="230" t="s">
        <v>174</v>
      </c>
      <c r="AU156" s="230" t="s">
        <v>86</v>
      </c>
      <c r="AY156" s="17" t="s">
        <v>172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84</v>
      </c>
      <c r="BK156" s="231">
        <f>ROUND(I156*H156,2)</f>
        <v>0</v>
      </c>
      <c r="BL156" s="17" t="s">
        <v>179</v>
      </c>
      <c r="BM156" s="230" t="s">
        <v>241</v>
      </c>
    </row>
    <row r="157" s="2" customFormat="1" ht="24.15" customHeight="1">
      <c r="A157" s="38"/>
      <c r="B157" s="39"/>
      <c r="C157" s="219" t="s">
        <v>242</v>
      </c>
      <c r="D157" s="219" t="s">
        <v>174</v>
      </c>
      <c r="E157" s="220" t="s">
        <v>243</v>
      </c>
      <c r="F157" s="221" t="s">
        <v>244</v>
      </c>
      <c r="G157" s="222" t="s">
        <v>177</v>
      </c>
      <c r="H157" s="223">
        <v>48</v>
      </c>
      <c r="I157" s="224"/>
      <c r="J157" s="225">
        <f>ROUND(I157*H157,2)</f>
        <v>0</v>
      </c>
      <c r="K157" s="221" t="s">
        <v>178</v>
      </c>
      <c r="L157" s="44"/>
      <c r="M157" s="226" t="s">
        <v>1</v>
      </c>
      <c r="N157" s="227" t="s">
        <v>41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179</v>
      </c>
      <c r="AT157" s="230" t="s">
        <v>174</v>
      </c>
      <c r="AU157" s="230" t="s">
        <v>86</v>
      </c>
      <c r="AY157" s="17" t="s">
        <v>172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84</v>
      </c>
      <c r="BK157" s="231">
        <f>ROUND(I157*H157,2)</f>
        <v>0</v>
      </c>
      <c r="BL157" s="17" t="s">
        <v>179</v>
      </c>
      <c r="BM157" s="230" t="s">
        <v>245</v>
      </c>
    </row>
    <row r="158" s="2" customFormat="1">
      <c r="A158" s="38"/>
      <c r="B158" s="39"/>
      <c r="C158" s="40"/>
      <c r="D158" s="234" t="s">
        <v>198</v>
      </c>
      <c r="E158" s="40"/>
      <c r="F158" s="254" t="s">
        <v>246</v>
      </c>
      <c r="G158" s="40"/>
      <c r="H158" s="40"/>
      <c r="I158" s="255"/>
      <c r="J158" s="40"/>
      <c r="K158" s="40"/>
      <c r="L158" s="44"/>
      <c r="M158" s="256"/>
      <c r="N158" s="25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198</v>
      </c>
      <c r="AU158" s="17" t="s">
        <v>86</v>
      </c>
    </row>
    <row r="159" s="13" customFormat="1">
      <c r="A159" s="13"/>
      <c r="B159" s="232"/>
      <c r="C159" s="233"/>
      <c r="D159" s="234" t="s">
        <v>184</v>
      </c>
      <c r="E159" s="233"/>
      <c r="F159" s="236" t="s">
        <v>247</v>
      </c>
      <c r="G159" s="233"/>
      <c r="H159" s="237">
        <v>48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184</v>
      </c>
      <c r="AU159" s="243" t="s">
        <v>86</v>
      </c>
      <c r="AV159" s="13" t="s">
        <v>86</v>
      </c>
      <c r="AW159" s="13" t="s">
        <v>4</v>
      </c>
      <c r="AX159" s="13" t="s">
        <v>84</v>
      </c>
      <c r="AY159" s="243" t="s">
        <v>172</v>
      </c>
    </row>
    <row r="160" s="2" customFormat="1" ht="33" customHeight="1">
      <c r="A160" s="38"/>
      <c r="B160" s="39"/>
      <c r="C160" s="219" t="s">
        <v>248</v>
      </c>
      <c r="D160" s="219" t="s">
        <v>174</v>
      </c>
      <c r="E160" s="220" t="s">
        <v>249</v>
      </c>
      <c r="F160" s="221" t="s">
        <v>250</v>
      </c>
      <c r="G160" s="222" t="s">
        <v>126</v>
      </c>
      <c r="H160" s="223">
        <v>30</v>
      </c>
      <c r="I160" s="224"/>
      <c r="J160" s="225">
        <f>ROUND(I160*H160,2)</f>
        <v>0</v>
      </c>
      <c r="K160" s="221" t="s">
        <v>196</v>
      </c>
      <c r="L160" s="44"/>
      <c r="M160" s="226" t="s">
        <v>1</v>
      </c>
      <c r="N160" s="227" t="s">
        <v>41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179</v>
      </c>
      <c r="AT160" s="230" t="s">
        <v>174</v>
      </c>
      <c r="AU160" s="230" t="s">
        <v>86</v>
      </c>
      <c r="AY160" s="17" t="s">
        <v>172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84</v>
      </c>
      <c r="BK160" s="231">
        <f>ROUND(I160*H160,2)</f>
        <v>0</v>
      </c>
      <c r="BL160" s="17" t="s">
        <v>179</v>
      </c>
      <c r="BM160" s="230" t="s">
        <v>251</v>
      </c>
    </row>
    <row r="161" s="2" customFormat="1">
      <c r="A161" s="38"/>
      <c r="B161" s="39"/>
      <c r="C161" s="40"/>
      <c r="D161" s="234" t="s">
        <v>198</v>
      </c>
      <c r="E161" s="40"/>
      <c r="F161" s="254" t="s">
        <v>252</v>
      </c>
      <c r="G161" s="40"/>
      <c r="H161" s="40"/>
      <c r="I161" s="255"/>
      <c r="J161" s="40"/>
      <c r="K161" s="40"/>
      <c r="L161" s="44"/>
      <c r="M161" s="256"/>
      <c r="N161" s="25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198</v>
      </c>
      <c r="AU161" s="17" t="s">
        <v>86</v>
      </c>
    </row>
    <row r="162" s="13" customFormat="1">
      <c r="A162" s="13"/>
      <c r="B162" s="232"/>
      <c r="C162" s="233"/>
      <c r="D162" s="234" t="s">
        <v>184</v>
      </c>
      <c r="E162" s="235" t="s">
        <v>131</v>
      </c>
      <c r="F162" s="236" t="s">
        <v>124</v>
      </c>
      <c r="G162" s="233"/>
      <c r="H162" s="237">
        <v>30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184</v>
      </c>
      <c r="AU162" s="243" t="s">
        <v>86</v>
      </c>
      <c r="AV162" s="13" t="s">
        <v>86</v>
      </c>
      <c r="AW162" s="13" t="s">
        <v>32</v>
      </c>
      <c r="AX162" s="13" t="s">
        <v>84</v>
      </c>
      <c r="AY162" s="243" t="s">
        <v>172</v>
      </c>
    </row>
    <row r="163" s="2" customFormat="1" ht="33" customHeight="1">
      <c r="A163" s="38"/>
      <c r="B163" s="39"/>
      <c r="C163" s="219" t="s">
        <v>253</v>
      </c>
      <c r="D163" s="219" t="s">
        <v>174</v>
      </c>
      <c r="E163" s="220" t="s">
        <v>254</v>
      </c>
      <c r="F163" s="221" t="s">
        <v>255</v>
      </c>
      <c r="G163" s="222" t="s">
        <v>126</v>
      </c>
      <c r="H163" s="223">
        <v>55.100000000000001</v>
      </c>
      <c r="I163" s="224"/>
      <c r="J163" s="225">
        <f>ROUND(I163*H163,2)</f>
        <v>0</v>
      </c>
      <c r="K163" s="221" t="s">
        <v>196</v>
      </c>
      <c r="L163" s="44"/>
      <c r="M163" s="226" t="s">
        <v>1</v>
      </c>
      <c r="N163" s="227" t="s">
        <v>41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179</v>
      </c>
      <c r="AT163" s="230" t="s">
        <v>174</v>
      </c>
      <c r="AU163" s="230" t="s">
        <v>86</v>
      </c>
      <c r="AY163" s="17" t="s">
        <v>172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84</v>
      </c>
      <c r="BK163" s="231">
        <f>ROUND(I163*H163,2)</f>
        <v>0</v>
      </c>
      <c r="BL163" s="17" t="s">
        <v>179</v>
      </c>
      <c r="BM163" s="230" t="s">
        <v>256</v>
      </c>
    </row>
    <row r="164" s="2" customFormat="1">
      <c r="A164" s="38"/>
      <c r="B164" s="39"/>
      <c r="C164" s="40"/>
      <c r="D164" s="234" t="s">
        <v>198</v>
      </c>
      <c r="E164" s="40"/>
      <c r="F164" s="254" t="s">
        <v>252</v>
      </c>
      <c r="G164" s="40"/>
      <c r="H164" s="40"/>
      <c r="I164" s="255"/>
      <c r="J164" s="40"/>
      <c r="K164" s="40"/>
      <c r="L164" s="44"/>
      <c r="M164" s="256"/>
      <c r="N164" s="25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198</v>
      </c>
      <c r="AU164" s="17" t="s">
        <v>86</v>
      </c>
    </row>
    <row r="165" s="13" customFormat="1">
      <c r="A165" s="13"/>
      <c r="B165" s="232"/>
      <c r="C165" s="233"/>
      <c r="D165" s="234" t="s">
        <v>184</v>
      </c>
      <c r="E165" s="235" t="s">
        <v>133</v>
      </c>
      <c r="F165" s="236" t="s">
        <v>257</v>
      </c>
      <c r="G165" s="233"/>
      <c r="H165" s="237">
        <v>55.100000000000001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184</v>
      </c>
      <c r="AU165" s="243" t="s">
        <v>86</v>
      </c>
      <c r="AV165" s="13" t="s">
        <v>86</v>
      </c>
      <c r="AW165" s="13" t="s">
        <v>32</v>
      </c>
      <c r="AX165" s="13" t="s">
        <v>84</v>
      </c>
      <c r="AY165" s="243" t="s">
        <v>172</v>
      </c>
    </row>
    <row r="166" s="2" customFormat="1" ht="33" customHeight="1">
      <c r="A166" s="38"/>
      <c r="B166" s="39"/>
      <c r="C166" s="219" t="s">
        <v>258</v>
      </c>
      <c r="D166" s="219" t="s">
        <v>174</v>
      </c>
      <c r="E166" s="220" t="s">
        <v>259</v>
      </c>
      <c r="F166" s="221" t="s">
        <v>260</v>
      </c>
      <c r="G166" s="222" t="s">
        <v>261</v>
      </c>
      <c r="H166" s="223">
        <v>144.66999999999999</v>
      </c>
      <c r="I166" s="224"/>
      <c r="J166" s="225">
        <f>ROUND(I166*H166,2)</f>
        <v>0</v>
      </c>
      <c r="K166" s="221" t="s">
        <v>178</v>
      </c>
      <c r="L166" s="44"/>
      <c r="M166" s="226" t="s">
        <v>1</v>
      </c>
      <c r="N166" s="227" t="s">
        <v>41</v>
      </c>
      <c r="O166" s="91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179</v>
      </c>
      <c r="AT166" s="230" t="s">
        <v>174</v>
      </c>
      <c r="AU166" s="230" t="s">
        <v>86</v>
      </c>
      <c r="AY166" s="17" t="s">
        <v>172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84</v>
      </c>
      <c r="BK166" s="231">
        <f>ROUND(I166*H166,2)</f>
        <v>0</v>
      </c>
      <c r="BL166" s="17" t="s">
        <v>179</v>
      </c>
      <c r="BM166" s="230" t="s">
        <v>262</v>
      </c>
    </row>
    <row r="167" s="2" customFormat="1">
      <c r="A167" s="38"/>
      <c r="B167" s="39"/>
      <c r="C167" s="40"/>
      <c r="D167" s="234" t="s">
        <v>198</v>
      </c>
      <c r="E167" s="40"/>
      <c r="F167" s="254" t="s">
        <v>263</v>
      </c>
      <c r="G167" s="40"/>
      <c r="H167" s="40"/>
      <c r="I167" s="255"/>
      <c r="J167" s="40"/>
      <c r="K167" s="40"/>
      <c r="L167" s="44"/>
      <c r="M167" s="256"/>
      <c r="N167" s="25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198</v>
      </c>
      <c r="AU167" s="17" t="s">
        <v>86</v>
      </c>
    </row>
    <row r="168" s="13" customFormat="1">
      <c r="A168" s="13"/>
      <c r="B168" s="232"/>
      <c r="C168" s="233"/>
      <c r="D168" s="234" t="s">
        <v>184</v>
      </c>
      <c r="E168" s="235" t="s">
        <v>1</v>
      </c>
      <c r="F168" s="236" t="s">
        <v>264</v>
      </c>
      <c r="G168" s="233"/>
      <c r="H168" s="237">
        <v>85.099999999999994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184</v>
      </c>
      <c r="AU168" s="243" t="s">
        <v>86</v>
      </c>
      <c r="AV168" s="13" t="s">
        <v>86</v>
      </c>
      <c r="AW168" s="13" t="s">
        <v>32</v>
      </c>
      <c r="AX168" s="13" t="s">
        <v>84</v>
      </c>
      <c r="AY168" s="243" t="s">
        <v>172</v>
      </c>
    </row>
    <row r="169" s="13" customFormat="1">
      <c r="A169" s="13"/>
      <c r="B169" s="232"/>
      <c r="C169" s="233"/>
      <c r="D169" s="234" t="s">
        <v>184</v>
      </c>
      <c r="E169" s="233"/>
      <c r="F169" s="236" t="s">
        <v>265</v>
      </c>
      <c r="G169" s="233"/>
      <c r="H169" s="237">
        <v>144.66999999999999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184</v>
      </c>
      <c r="AU169" s="243" t="s">
        <v>86</v>
      </c>
      <c r="AV169" s="13" t="s">
        <v>86</v>
      </c>
      <c r="AW169" s="13" t="s">
        <v>4</v>
      </c>
      <c r="AX169" s="13" t="s">
        <v>84</v>
      </c>
      <c r="AY169" s="243" t="s">
        <v>172</v>
      </c>
    </row>
    <row r="170" s="2" customFormat="1" ht="16.5" customHeight="1">
      <c r="A170" s="38"/>
      <c r="B170" s="39"/>
      <c r="C170" s="219" t="s">
        <v>266</v>
      </c>
      <c r="D170" s="219" t="s">
        <v>174</v>
      </c>
      <c r="E170" s="220" t="s">
        <v>267</v>
      </c>
      <c r="F170" s="221" t="s">
        <v>268</v>
      </c>
      <c r="G170" s="222" t="s">
        <v>126</v>
      </c>
      <c r="H170" s="223">
        <v>80</v>
      </c>
      <c r="I170" s="224"/>
      <c r="J170" s="225">
        <f>ROUND(I170*H170,2)</f>
        <v>0</v>
      </c>
      <c r="K170" s="221" t="s">
        <v>178</v>
      </c>
      <c r="L170" s="44"/>
      <c r="M170" s="226" t="s">
        <v>1</v>
      </c>
      <c r="N170" s="227" t="s">
        <v>41</v>
      </c>
      <c r="O170" s="91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179</v>
      </c>
      <c r="AT170" s="230" t="s">
        <v>174</v>
      </c>
      <c r="AU170" s="230" t="s">
        <v>86</v>
      </c>
      <c r="AY170" s="17" t="s">
        <v>172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84</v>
      </c>
      <c r="BK170" s="231">
        <f>ROUND(I170*H170,2)</f>
        <v>0</v>
      </c>
      <c r="BL170" s="17" t="s">
        <v>179</v>
      </c>
      <c r="BM170" s="230" t="s">
        <v>269</v>
      </c>
    </row>
    <row r="171" s="13" customFormat="1">
      <c r="A171" s="13"/>
      <c r="B171" s="232"/>
      <c r="C171" s="233"/>
      <c r="D171" s="234" t="s">
        <v>184</v>
      </c>
      <c r="E171" s="235" t="s">
        <v>1</v>
      </c>
      <c r="F171" s="236" t="s">
        <v>222</v>
      </c>
      <c r="G171" s="233"/>
      <c r="H171" s="237">
        <v>80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184</v>
      </c>
      <c r="AU171" s="243" t="s">
        <v>86</v>
      </c>
      <c r="AV171" s="13" t="s">
        <v>86</v>
      </c>
      <c r="AW171" s="13" t="s">
        <v>32</v>
      </c>
      <c r="AX171" s="13" t="s">
        <v>84</v>
      </c>
      <c r="AY171" s="243" t="s">
        <v>172</v>
      </c>
    </row>
    <row r="172" s="2" customFormat="1" ht="24.15" customHeight="1">
      <c r="A172" s="38"/>
      <c r="B172" s="39"/>
      <c r="C172" s="219" t="s">
        <v>7</v>
      </c>
      <c r="D172" s="219" t="s">
        <v>174</v>
      </c>
      <c r="E172" s="220" t="s">
        <v>270</v>
      </c>
      <c r="F172" s="221" t="s">
        <v>271</v>
      </c>
      <c r="G172" s="222" t="s">
        <v>126</v>
      </c>
      <c r="H172" s="223">
        <v>7.0999999999999996</v>
      </c>
      <c r="I172" s="224"/>
      <c r="J172" s="225">
        <f>ROUND(I172*H172,2)</f>
        <v>0</v>
      </c>
      <c r="K172" s="221" t="s">
        <v>178</v>
      </c>
      <c r="L172" s="44"/>
      <c r="M172" s="226" t="s">
        <v>1</v>
      </c>
      <c r="N172" s="227" t="s">
        <v>41</v>
      </c>
      <c r="O172" s="91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179</v>
      </c>
      <c r="AT172" s="230" t="s">
        <v>174</v>
      </c>
      <c r="AU172" s="230" t="s">
        <v>86</v>
      </c>
      <c r="AY172" s="17" t="s">
        <v>172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84</v>
      </c>
      <c r="BK172" s="231">
        <f>ROUND(I172*H172,2)</f>
        <v>0</v>
      </c>
      <c r="BL172" s="17" t="s">
        <v>179</v>
      </c>
      <c r="BM172" s="230" t="s">
        <v>272</v>
      </c>
    </row>
    <row r="173" s="2" customFormat="1">
      <c r="A173" s="38"/>
      <c r="B173" s="39"/>
      <c r="C173" s="40"/>
      <c r="D173" s="234" t="s">
        <v>198</v>
      </c>
      <c r="E173" s="40"/>
      <c r="F173" s="254" t="s">
        <v>273</v>
      </c>
      <c r="G173" s="40"/>
      <c r="H173" s="40"/>
      <c r="I173" s="255"/>
      <c r="J173" s="40"/>
      <c r="K173" s="40"/>
      <c r="L173" s="44"/>
      <c r="M173" s="256"/>
      <c r="N173" s="25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198</v>
      </c>
      <c r="AU173" s="17" t="s">
        <v>86</v>
      </c>
    </row>
    <row r="174" s="13" customFormat="1">
      <c r="A174" s="13"/>
      <c r="B174" s="232"/>
      <c r="C174" s="233"/>
      <c r="D174" s="234" t="s">
        <v>184</v>
      </c>
      <c r="E174" s="235" t="s">
        <v>1</v>
      </c>
      <c r="F174" s="236" t="s">
        <v>274</v>
      </c>
      <c r="G174" s="233"/>
      <c r="H174" s="237">
        <v>5.0999999999999996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184</v>
      </c>
      <c r="AU174" s="243" t="s">
        <v>86</v>
      </c>
      <c r="AV174" s="13" t="s">
        <v>86</v>
      </c>
      <c r="AW174" s="13" t="s">
        <v>32</v>
      </c>
      <c r="AX174" s="13" t="s">
        <v>76</v>
      </c>
      <c r="AY174" s="243" t="s">
        <v>172</v>
      </c>
    </row>
    <row r="175" s="13" customFormat="1">
      <c r="A175" s="13"/>
      <c r="B175" s="232"/>
      <c r="C175" s="233"/>
      <c r="D175" s="234" t="s">
        <v>184</v>
      </c>
      <c r="E175" s="235" t="s">
        <v>1</v>
      </c>
      <c r="F175" s="236" t="s">
        <v>275</v>
      </c>
      <c r="G175" s="233"/>
      <c r="H175" s="237">
        <v>2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184</v>
      </c>
      <c r="AU175" s="243" t="s">
        <v>86</v>
      </c>
      <c r="AV175" s="13" t="s">
        <v>86</v>
      </c>
      <c r="AW175" s="13" t="s">
        <v>32</v>
      </c>
      <c r="AX175" s="13" t="s">
        <v>76</v>
      </c>
      <c r="AY175" s="243" t="s">
        <v>172</v>
      </c>
    </row>
    <row r="176" s="15" customFormat="1">
      <c r="A176" s="15"/>
      <c r="B176" s="258"/>
      <c r="C176" s="259"/>
      <c r="D176" s="234" t="s">
        <v>184</v>
      </c>
      <c r="E176" s="260" t="s">
        <v>138</v>
      </c>
      <c r="F176" s="261" t="s">
        <v>276</v>
      </c>
      <c r="G176" s="259"/>
      <c r="H176" s="262">
        <v>7.0999999999999996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8" t="s">
        <v>184</v>
      </c>
      <c r="AU176" s="268" t="s">
        <v>86</v>
      </c>
      <c r="AV176" s="15" t="s">
        <v>179</v>
      </c>
      <c r="AW176" s="15" t="s">
        <v>32</v>
      </c>
      <c r="AX176" s="15" t="s">
        <v>84</v>
      </c>
      <c r="AY176" s="268" t="s">
        <v>172</v>
      </c>
    </row>
    <row r="177" s="2" customFormat="1" ht="16.5" customHeight="1">
      <c r="A177" s="38"/>
      <c r="B177" s="39"/>
      <c r="C177" s="269" t="s">
        <v>277</v>
      </c>
      <c r="D177" s="269" t="s">
        <v>278</v>
      </c>
      <c r="E177" s="270" t="s">
        <v>279</v>
      </c>
      <c r="F177" s="271" t="s">
        <v>280</v>
      </c>
      <c r="G177" s="272" t="s">
        <v>261</v>
      </c>
      <c r="H177" s="273">
        <v>12.779999999999999</v>
      </c>
      <c r="I177" s="274"/>
      <c r="J177" s="275">
        <f>ROUND(I177*H177,2)</f>
        <v>0</v>
      </c>
      <c r="K177" s="271" t="s">
        <v>178</v>
      </c>
      <c r="L177" s="276"/>
      <c r="M177" s="277" t="s">
        <v>1</v>
      </c>
      <c r="N177" s="278" t="s">
        <v>41</v>
      </c>
      <c r="O177" s="91"/>
      <c r="P177" s="228">
        <f>O177*H177</f>
        <v>0</v>
      </c>
      <c r="Q177" s="228">
        <v>1</v>
      </c>
      <c r="R177" s="228">
        <f>Q177*H177</f>
        <v>12.779999999999999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209</v>
      </c>
      <c r="AT177" s="230" t="s">
        <v>278</v>
      </c>
      <c r="AU177" s="230" t="s">
        <v>86</v>
      </c>
      <c r="AY177" s="17" t="s">
        <v>172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84</v>
      </c>
      <c r="BK177" s="231">
        <f>ROUND(I177*H177,2)</f>
        <v>0</v>
      </c>
      <c r="BL177" s="17" t="s">
        <v>179</v>
      </c>
      <c r="BM177" s="230" t="s">
        <v>281</v>
      </c>
    </row>
    <row r="178" s="2" customFormat="1">
      <c r="A178" s="38"/>
      <c r="B178" s="39"/>
      <c r="C178" s="40"/>
      <c r="D178" s="234" t="s">
        <v>198</v>
      </c>
      <c r="E178" s="40"/>
      <c r="F178" s="254" t="s">
        <v>282</v>
      </c>
      <c r="G178" s="40"/>
      <c r="H178" s="40"/>
      <c r="I178" s="255"/>
      <c r="J178" s="40"/>
      <c r="K178" s="40"/>
      <c r="L178" s="44"/>
      <c r="M178" s="256"/>
      <c r="N178" s="25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198</v>
      </c>
      <c r="AU178" s="17" t="s">
        <v>86</v>
      </c>
    </row>
    <row r="179" s="13" customFormat="1">
      <c r="A179" s="13"/>
      <c r="B179" s="232"/>
      <c r="C179" s="233"/>
      <c r="D179" s="234" t="s">
        <v>184</v>
      </c>
      <c r="E179" s="235" t="s">
        <v>1</v>
      </c>
      <c r="F179" s="236" t="s">
        <v>138</v>
      </c>
      <c r="G179" s="233"/>
      <c r="H179" s="237">
        <v>7.0999999999999996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184</v>
      </c>
      <c r="AU179" s="243" t="s">
        <v>86</v>
      </c>
      <c r="AV179" s="13" t="s">
        <v>86</v>
      </c>
      <c r="AW179" s="13" t="s">
        <v>32</v>
      </c>
      <c r="AX179" s="13" t="s">
        <v>84</v>
      </c>
      <c r="AY179" s="243" t="s">
        <v>172</v>
      </c>
    </row>
    <row r="180" s="13" customFormat="1">
      <c r="A180" s="13"/>
      <c r="B180" s="232"/>
      <c r="C180" s="233"/>
      <c r="D180" s="234" t="s">
        <v>184</v>
      </c>
      <c r="E180" s="233"/>
      <c r="F180" s="236" t="s">
        <v>283</v>
      </c>
      <c r="G180" s="233"/>
      <c r="H180" s="237">
        <v>12.779999999999999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184</v>
      </c>
      <c r="AU180" s="243" t="s">
        <v>86</v>
      </c>
      <c r="AV180" s="13" t="s">
        <v>86</v>
      </c>
      <c r="AW180" s="13" t="s">
        <v>4</v>
      </c>
      <c r="AX180" s="13" t="s">
        <v>84</v>
      </c>
      <c r="AY180" s="243" t="s">
        <v>172</v>
      </c>
    </row>
    <row r="181" s="2" customFormat="1" ht="21.75" customHeight="1">
      <c r="A181" s="38"/>
      <c r="B181" s="39"/>
      <c r="C181" s="219" t="s">
        <v>284</v>
      </c>
      <c r="D181" s="219" t="s">
        <v>174</v>
      </c>
      <c r="E181" s="220" t="s">
        <v>285</v>
      </c>
      <c r="F181" s="221" t="s">
        <v>286</v>
      </c>
      <c r="G181" s="222" t="s">
        <v>95</v>
      </c>
      <c r="H181" s="223">
        <v>150</v>
      </c>
      <c r="I181" s="224"/>
      <c r="J181" s="225">
        <f>ROUND(I181*H181,2)</f>
        <v>0</v>
      </c>
      <c r="K181" s="221" t="s">
        <v>178</v>
      </c>
      <c r="L181" s="44"/>
      <c r="M181" s="226" t="s">
        <v>1</v>
      </c>
      <c r="N181" s="227" t="s">
        <v>41</v>
      </c>
      <c r="O181" s="91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179</v>
      </c>
      <c r="AT181" s="230" t="s">
        <v>174</v>
      </c>
      <c r="AU181" s="230" t="s">
        <v>86</v>
      </c>
      <c r="AY181" s="17" t="s">
        <v>172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84</v>
      </c>
      <c r="BK181" s="231">
        <f>ROUND(I181*H181,2)</f>
        <v>0</v>
      </c>
      <c r="BL181" s="17" t="s">
        <v>179</v>
      </c>
      <c r="BM181" s="230" t="s">
        <v>287</v>
      </c>
    </row>
    <row r="182" s="13" customFormat="1">
      <c r="A182" s="13"/>
      <c r="B182" s="232"/>
      <c r="C182" s="233"/>
      <c r="D182" s="234" t="s">
        <v>184</v>
      </c>
      <c r="E182" s="235" t="s">
        <v>1</v>
      </c>
      <c r="F182" s="236" t="s">
        <v>141</v>
      </c>
      <c r="G182" s="233"/>
      <c r="H182" s="237">
        <v>150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184</v>
      </c>
      <c r="AU182" s="243" t="s">
        <v>86</v>
      </c>
      <c r="AV182" s="13" t="s">
        <v>86</v>
      </c>
      <c r="AW182" s="13" t="s">
        <v>32</v>
      </c>
      <c r="AX182" s="13" t="s">
        <v>84</v>
      </c>
      <c r="AY182" s="243" t="s">
        <v>172</v>
      </c>
    </row>
    <row r="183" s="2" customFormat="1" ht="16.5" customHeight="1">
      <c r="A183" s="38"/>
      <c r="B183" s="39"/>
      <c r="C183" s="269" t="s">
        <v>288</v>
      </c>
      <c r="D183" s="269" t="s">
        <v>278</v>
      </c>
      <c r="E183" s="270" t="s">
        <v>289</v>
      </c>
      <c r="F183" s="271" t="s">
        <v>290</v>
      </c>
      <c r="G183" s="272" t="s">
        <v>291</v>
      </c>
      <c r="H183" s="273">
        <v>3.75</v>
      </c>
      <c r="I183" s="274"/>
      <c r="J183" s="275">
        <f>ROUND(I183*H183,2)</f>
        <v>0</v>
      </c>
      <c r="K183" s="271" t="s">
        <v>178</v>
      </c>
      <c r="L183" s="276"/>
      <c r="M183" s="277" t="s">
        <v>1</v>
      </c>
      <c r="N183" s="278" t="s">
        <v>41</v>
      </c>
      <c r="O183" s="91"/>
      <c r="P183" s="228">
        <f>O183*H183</f>
        <v>0</v>
      </c>
      <c r="Q183" s="228">
        <v>0.001</v>
      </c>
      <c r="R183" s="228">
        <f>Q183*H183</f>
        <v>0.0037499999999999999</v>
      </c>
      <c r="S183" s="228">
        <v>0</v>
      </c>
      <c r="T183" s="22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209</v>
      </c>
      <c r="AT183" s="230" t="s">
        <v>278</v>
      </c>
      <c r="AU183" s="230" t="s">
        <v>86</v>
      </c>
      <c r="AY183" s="17" t="s">
        <v>172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84</v>
      </c>
      <c r="BK183" s="231">
        <f>ROUND(I183*H183,2)</f>
        <v>0</v>
      </c>
      <c r="BL183" s="17" t="s">
        <v>179</v>
      </c>
      <c r="BM183" s="230" t="s">
        <v>292</v>
      </c>
    </row>
    <row r="184" s="2" customFormat="1">
      <c r="A184" s="38"/>
      <c r="B184" s="39"/>
      <c r="C184" s="40"/>
      <c r="D184" s="234" t="s">
        <v>198</v>
      </c>
      <c r="E184" s="40"/>
      <c r="F184" s="254" t="s">
        <v>293</v>
      </c>
      <c r="G184" s="40"/>
      <c r="H184" s="40"/>
      <c r="I184" s="255"/>
      <c r="J184" s="40"/>
      <c r="K184" s="40"/>
      <c r="L184" s="44"/>
      <c r="M184" s="256"/>
      <c r="N184" s="25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198</v>
      </c>
      <c r="AU184" s="17" t="s">
        <v>86</v>
      </c>
    </row>
    <row r="185" s="13" customFormat="1">
      <c r="A185" s="13"/>
      <c r="B185" s="232"/>
      <c r="C185" s="233"/>
      <c r="D185" s="234" t="s">
        <v>184</v>
      </c>
      <c r="E185" s="235" t="s">
        <v>1</v>
      </c>
      <c r="F185" s="236" t="s">
        <v>141</v>
      </c>
      <c r="G185" s="233"/>
      <c r="H185" s="237">
        <v>150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184</v>
      </c>
      <c r="AU185" s="243" t="s">
        <v>86</v>
      </c>
      <c r="AV185" s="13" t="s">
        <v>86</v>
      </c>
      <c r="AW185" s="13" t="s">
        <v>32</v>
      </c>
      <c r="AX185" s="13" t="s">
        <v>84</v>
      </c>
      <c r="AY185" s="243" t="s">
        <v>172</v>
      </c>
    </row>
    <row r="186" s="13" customFormat="1">
      <c r="A186" s="13"/>
      <c r="B186" s="232"/>
      <c r="C186" s="233"/>
      <c r="D186" s="234" t="s">
        <v>184</v>
      </c>
      <c r="E186" s="233"/>
      <c r="F186" s="236" t="s">
        <v>294</v>
      </c>
      <c r="G186" s="233"/>
      <c r="H186" s="237">
        <v>3.75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184</v>
      </c>
      <c r="AU186" s="243" t="s">
        <v>86</v>
      </c>
      <c r="AV186" s="13" t="s">
        <v>86</v>
      </c>
      <c r="AW186" s="13" t="s">
        <v>4</v>
      </c>
      <c r="AX186" s="13" t="s">
        <v>84</v>
      </c>
      <c r="AY186" s="243" t="s">
        <v>172</v>
      </c>
    </row>
    <row r="187" s="2" customFormat="1" ht="24.15" customHeight="1">
      <c r="A187" s="38"/>
      <c r="B187" s="39"/>
      <c r="C187" s="219" t="s">
        <v>295</v>
      </c>
      <c r="D187" s="219" t="s">
        <v>174</v>
      </c>
      <c r="E187" s="220" t="s">
        <v>296</v>
      </c>
      <c r="F187" s="221" t="s">
        <v>297</v>
      </c>
      <c r="G187" s="222" t="s">
        <v>95</v>
      </c>
      <c r="H187" s="223">
        <v>150</v>
      </c>
      <c r="I187" s="224"/>
      <c r="J187" s="225">
        <f>ROUND(I187*H187,2)</f>
        <v>0</v>
      </c>
      <c r="K187" s="221" t="s">
        <v>196</v>
      </c>
      <c r="L187" s="44"/>
      <c r="M187" s="226" t="s">
        <v>1</v>
      </c>
      <c r="N187" s="227" t="s">
        <v>41</v>
      </c>
      <c r="O187" s="91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179</v>
      </c>
      <c r="AT187" s="230" t="s">
        <v>174</v>
      </c>
      <c r="AU187" s="230" t="s">
        <v>86</v>
      </c>
      <c r="AY187" s="17" t="s">
        <v>172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84</v>
      </c>
      <c r="BK187" s="231">
        <f>ROUND(I187*H187,2)</f>
        <v>0</v>
      </c>
      <c r="BL187" s="17" t="s">
        <v>179</v>
      </c>
      <c r="BM187" s="230" t="s">
        <v>298</v>
      </c>
    </row>
    <row r="188" s="13" customFormat="1">
      <c r="A188" s="13"/>
      <c r="B188" s="232"/>
      <c r="C188" s="233"/>
      <c r="D188" s="234" t="s">
        <v>184</v>
      </c>
      <c r="E188" s="235" t="s">
        <v>1</v>
      </c>
      <c r="F188" s="236" t="s">
        <v>141</v>
      </c>
      <c r="G188" s="233"/>
      <c r="H188" s="237">
        <v>150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184</v>
      </c>
      <c r="AU188" s="243" t="s">
        <v>86</v>
      </c>
      <c r="AV188" s="13" t="s">
        <v>86</v>
      </c>
      <c r="AW188" s="13" t="s">
        <v>32</v>
      </c>
      <c r="AX188" s="13" t="s">
        <v>84</v>
      </c>
      <c r="AY188" s="243" t="s">
        <v>172</v>
      </c>
    </row>
    <row r="189" s="2" customFormat="1" ht="16.5" customHeight="1">
      <c r="A189" s="38"/>
      <c r="B189" s="39"/>
      <c r="C189" s="269" t="s">
        <v>299</v>
      </c>
      <c r="D189" s="269" t="s">
        <v>278</v>
      </c>
      <c r="E189" s="270" t="s">
        <v>300</v>
      </c>
      <c r="F189" s="271" t="s">
        <v>301</v>
      </c>
      <c r="G189" s="272" t="s">
        <v>261</v>
      </c>
      <c r="H189" s="273">
        <v>48</v>
      </c>
      <c r="I189" s="274"/>
      <c r="J189" s="275">
        <f>ROUND(I189*H189,2)</f>
        <v>0</v>
      </c>
      <c r="K189" s="271" t="s">
        <v>178</v>
      </c>
      <c r="L189" s="276"/>
      <c r="M189" s="277" t="s">
        <v>1</v>
      </c>
      <c r="N189" s="278" t="s">
        <v>41</v>
      </c>
      <c r="O189" s="91"/>
      <c r="P189" s="228">
        <f>O189*H189</f>
        <v>0</v>
      </c>
      <c r="Q189" s="228">
        <v>1</v>
      </c>
      <c r="R189" s="228">
        <f>Q189*H189</f>
        <v>48</v>
      </c>
      <c r="S189" s="228">
        <v>0</v>
      </c>
      <c r="T189" s="22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209</v>
      </c>
      <c r="AT189" s="230" t="s">
        <v>278</v>
      </c>
      <c r="AU189" s="230" t="s">
        <v>86</v>
      </c>
      <c r="AY189" s="17" t="s">
        <v>172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84</v>
      </c>
      <c r="BK189" s="231">
        <f>ROUND(I189*H189,2)</f>
        <v>0</v>
      </c>
      <c r="BL189" s="17" t="s">
        <v>179</v>
      </c>
      <c r="BM189" s="230" t="s">
        <v>302</v>
      </c>
    </row>
    <row r="190" s="2" customFormat="1">
      <c r="A190" s="38"/>
      <c r="B190" s="39"/>
      <c r="C190" s="40"/>
      <c r="D190" s="234" t="s">
        <v>198</v>
      </c>
      <c r="E190" s="40"/>
      <c r="F190" s="254" t="s">
        <v>282</v>
      </c>
      <c r="G190" s="40"/>
      <c r="H190" s="40"/>
      <c r="I190" s="255"/>
      <c r="J190" s="40"/>
      <c r="K190" s="40"/>
      <c r="L190" s="44"/>
      <c r="M190" s="256"/>
      <c r="N190" s="25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198</v>
      </c>
      <c r="AU190" s="17" t="s">
        <v>86</v>
      </c>
    </row>
    <row r="191" s="13" customFormat="1">
      <c r="A191" s="13"/>
      <c r="B191" s="232"/>
      <c r="C191" s="233"/>
      <c r="D191" s="234" t="s">
        <v>184</v>
      </c>
      <c r="E191" s="235" t="s">
        <v>1</v>
      </c>
      <c r="F191" s="236" t="s">
        <v>303</v>
      </c>
      <c r="G191" s="233"/>
      <c r="H191" s="237">
        <v>30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184</v>
      </c>
      <c r="AU191" s="243" t="s">
        <v>86</v>
      </c>
      <c r="AV191" s="13" t="s">
        <v>86</v>
      </c>
      <c r="AW191" s="13" t="s">
        <v>32</v>
      </c>
      <c r="AX191" s="13" t="s">
        <v>84</v>
      </c>
      <c r="AY191" s="243" t="s">
        <v>172</v>
      </c>
    </row>
    <row r="192" s="13" customFormat="1">
      <c r="A192" s="13"/>
      <c r="B192" s="232"/>
      <c r="C192" s="233"/>
      <c r="D192" s="234" t="s">
        <v>184</v>
      </c>
      <c r="E192" s="233"/>
      <c r="F192" s="236" t="s">
        <v>304</v>
      </c>
      <c r="G192" s="233"/>
      <c r="H192" s="237">
        <v>48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184</v>
      </c>
      <c r="AU192" s="243" t="s">
        <v>86</v>
      </c>
      <c r="AV192" s="13" t="s">
        <v>86</v>
      </c>
      <c r="AW192" s="13" t="s">
        <v>4</v>
      </c>
      <c r="AX192" s="13" t="s">
        <v>84</v>
      </c>
      <c r="AY192" s="243" t="s">
        <v>172</v>
      </c>
    </row>
    <row r="193" s="2" customFormat="1" ht="24.15" customHeight="1">
      <c r="A193" s="38"/>
      <c r="B193" s="39"/>
      <c r="C193" s="219" t="s">
        <v>305</v>
      </c>
      <c r="D193" s="219" t="s">
        <v>174</v>
      </c>
      <c r="E193" s="220" t="s">
        <v>306</v>
      </c>
      <c r="F193" s="221" t="s">
        <v>307</v>
      </c>
      <c r="G193" s="222" t="s">
        <v>95</v>
      </c>
      <c r="H193" s="223">
        <v>150</v>
      </c>
      <c r="I193" s="224"/>
      <c r="J193" s="225">
        <f>ROUND(I193*H193,2)</f>
        <v>0</v>
      </c>
      <c r="K193" s="221" t="s">
        <v>196</v>
      </c>
      <c r="L193" s="44"/>
      <c r="M193" s="226" t="s">
        <v>1</v>
      </c>
      <c r="N193" s="227" t="s">
        <v>41</v>
      </c>
      <c r="O193" s="91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179</v>
      </c>
      <c r="AT193" s="230" t="s">
        <v>174</v>
      </c>
      <c r="AU193" s="230" t="s">
        <v>86</v>
      </c>
      <c r="AY193" s="17" t="s">
        <v>172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84</v>
      </c>
      <c r="BK193" s="231">
        <f>ROUND(I193*H193,2)</f>
        <v>0</v>
      </c>
      <c r="BL193" s="17" t="s">
        <v>179</v>
      </c>
      <c r="BM193" s="230" t="s">
        <v>308</v>
      </c>
    </row>
    <row r="194" s="13" customFormat="1">
      <c r="A194" s="13"/>
      <c r="B194" s="232"/>
      <c r="C194" s="233"/>
      <c r="D194" s="234" t="s">
        <v>184</v>
      </c>
      <c r="E194" s="235" t="s">
        <v>1</v>
      </c>
      <c r="F194" s="236" t="s">
        <v>141</v>
      </c>
      <c r="G194" s="233"/>
      <c r="H194" s="237">
        <v>150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184</v>
      </c>
      <c r="AU194" s="243" t="s">
        <v>86</v>
      </c>
      <c r="AV194" s="13" t="s">
        <v>86</v>
      </c>
      <c r="AW194" s="13" t="s">
        <v>32</v>
      </c>
      <c r="AX194" s="13" t="s">
        <v>84</v>
      </c>
      <c r="AY194" s="243" t="s">
        <v>172</v>
      </c>
    </row>
    <row r="195" s="2" customFormat="1" ht="24.15" customHeight="1">
      <c r="A195" s="38"/>
      <c r="B195" s="39"/>
      <c r="C195" s="219" t="s">
        <v>309</v>
      </c>
      <c r="D195" s="219" t="s">
        <v>174</v>
      </c>
      <c r="E195" s="220" t="s">
        <v>310</v>
      </c>
      <c r="F195" s="221" t="s">
        <v>311</v>
      </c>
      <c r="G195" s="222" t="s">
        <v>95</v>
      </c>
      <c r="H195" s="223">
        <v>496</v>
      </c>
      <c r="I195" s="224"/>
      <c r="J195" s="225">
        <f>ROUND(I195*H195,2)</f>
        <v>0</v>
      </c>
      <c r="K195" s="221" t="s">
        <v>196</v>
      </c>
      <c r="L195" s="44"/>
      <c r="M195" s="226" t="s">
        <v>1</v>
      </c>
      <c r="N195" s="227" t="s">
        <v>41</v>
      </c>
      <c r="O195" s="91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179</v>
      </c>
      <c r="AT195" s="230" t="s">
        <v>174</v>
      </c>
      <c r="AU195" s="230" t="s">
        <v>86</v>
      </c>
      <c r="AY195" s="17" t="s">
        <v>172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84</v>
      </c>
      <c r="BK195" s="231">
        <f>ROUND(I195*H195,2)</f>
        <v>0</v>
      </c>
      <c r="BL195" s="17" t="s">
        <v>179</v>
      </c>
      <c r="BM195" s="230" t="s">
        <v>312</v>
      </c>
    </row>
    <row r="196" s="13" customFormat="1">
      <c r="A196" s="13"/>
      <c r="B196" s="232"/>
      <c r="C196" s="233"/>
      <c r="D196" s="234" t="s">
        <v>184</v>
      </c>
      <c r="E196" s="235" t="s">
        <v>1</v>
      </c>
      <c r="F196" s="236" t="s">
        <v>313</v>
      </c>
      <c r="G196" s="233"/>
      <c r="H196" s="237">
        <v>496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184</v>
      </c>
      <c r="AU196" s="243" t="s">
        <v>86</v>
      </c>
      <c r="AV196" s="13" t="s">
        <v>86</v>
      </c>
      <c r="AW196" s="13" t="s">
        <v>32</v>
      </c>
      <c r="AX196" s="13" t="s">
        <v>84</v>
      </c>
      <c r="AY196" s="243" t="s">
        <v>172</v>
      </c>
    </row>
    <row r="197" s="12" customFormat="1" ht="22.8" customHeight="1">
      <c r="A197" s="12"/>
      <c r="B197" s="203"/>
      <c r="C197" s="204"/>
      <c r="D197" s="205" t="s">
        <v>75</v>
      </c>
      <c r="E197" s="217" t="s">
        <v>86</v>
      </c>
      <c r="F197" s="217" t="s">
        <v>314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SUM(P198:P199)</f>
        <v>0</v>
      </c>
      <c r="Q197" s="211"/>
      <c r="R197" s="212">
        <f>SUM(R198:R199)</f>
        <v>23.271300000000004</v>
      </c>
      <c r="S197" s="211"/>
      <c r="T197" s="213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84</v>
      </c>
      <c r="AT197" s="215" t="s">
        <v>75</v>
      </c>
      <c r="AU197" s="215" t="s">
        <v>84</v>
      </c>
      <c r="AY197" s="214" t="s">
        <v>172</v>
      </c>
      <c r="BK197" s="216">
        <f>SUM(BK198:BK199)</f>
        <v>0</v>
      </c>
    </row>
    <row r="198" s="2" customFormat="1" ht="37.8" customHeight="1">
      <c r="A198" s="38"/>
      <c r="B198" s="39"/>
      <c r="C198" s="219" t="s">
        <v>315</v>
      </c>
      <c r="D198" s="219" t="s">
        <v>174</v>
      </c>
      <c r="E198" s="220" t="s">
        <v>316</v>
      </c>
      <c r="F198" s="221" t="s">
        <v>317</v>
      </c>
      <c r="G198" s="222" t="s">
        <v>107</v>
      </c>
      <c r="H198" s="223">
        <v>85</v>
      </c>
      <c r="I198" s="224"/>
      <c r="J198" s="225">
        <f>ROUND(I198*H198,2)</f>
        <v>0</v>
      </c>
      <c r="K198" s="221" t="s">
        <v>178</v>
      </c>
      <c r="L198" s="44"/>
      <c r="M198" s="226" t="s">
        <v>1</v>
      </c>
      <c r="N198" s="227" t="s">
        <v>41</v>
      </c>
      <c r="O198" s="91"/>
      <c r="P198" s="228">
        <f>O198*H198</f>
        <v>0</v>
      </c>
      <c r="Q198" s="228">
        <v>0.27378000000000002</v>
      </c>
      <c r="R198" s="228">
        <f>Q198*H198</f>
        <v>23.271300000000004</v>
      </c>
      <c r="S198" s="228">
        <v>0</v>
      </c>
      <c r="T198" s="22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179</v>
      </c>
      <c r="AT198" s="230" t="s">
        <v>174</v>
      </c>
      <c r="AU198" s="230" t="s">
        <v>86</v>
      </c>
      <c r="AY198" s="17" t="s">
        <v>172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84</v>
      </c>
      <c r="BK198" s="231">
        <f>ROUND(I198*H198,2)</f>
        <v>0</v>
      </c>
      <c r="BL198" s="17" t="s">
        <v>179</v>
      </c>
      <c r="BM198" s="230" t="s">
        <v>318</v>
      </c>
    </row>
    <row r="199" s="13" customFormat="1">
      <c r="A199" s="13"/>
      <c r="B199" s="232"/>
      <c r="C199" s="233"/>
      <c r="D199" s="234" t="s">
        <v>184</v>
      </c>
      <c r="E199" s="235" t="s">
        <v>1</v>
      </c>
      <c r="F199" s="236" t="s">
        <v>105</v>
      </c>
      <c r="G199" s="233"/>
      <c r="H199" s="237">
        <v>85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184</v>
      </c>
      <c r="AU199" s="243" t="s">
        <v>86</v>
      </c>
      <c r="AV199" s="13" t="s">
        <v>86</v>
      </c>
      <c r="AW199" s="13" t="s">
        <v>32</v>
      </c>
      <c r="AX199" s="13" t="s">
        <v>84</v>
      </c>
      <c r="AY199" s="243" t="s">
        <v>172</v>
      </c>
    </row>
    <row r="200" s="12" customFormat="1" ht="22.8" customHeight="1">
      <c r="A200" s="12"/>
      <c r="B200" s="203"/>
      <c r="C200" s="204"/>
      <c r="D200" s="205" t="s">
        <v>75</v>
      </c>
      <c r="E200" s="217" t="s">
        <v>96</v>
      </c>
      <c r="F200" s="217" t="s">
        <v>319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SUM(P201:P234)</f>
        <v>0</v>
      </c>
      <c r="Q200" s="211"/>
      <c r="R200" s="212">
        <f>SUM(R201:R234)</f>
        <v>115.22807999999999</v>
      </c>
      <c r="S200" s="211"/>
      <c r="T200" s="213">
        <f>SUM(T201:T234)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84</v>
      </c>
      <c r="AT200" s="215" t="s">
        <v>75</v>
      </c>
      <c r="AU200" s="215" t="s">
        <v>84</v>
      </c>
      <c r="AY200" s="214" t="s">
        <v>172</v>
      </c>
      <c r="BK200" s="216">
        <f>SUM(BK201:BK234)</f>
        <v>0</v>
      </c>
    </row>
    <row r="201" s="2" customFormat="1" ht="16.5" customHeight="1">
      <c r="A201" s="38"/>
      <c r="B201" s="39"/>
      <c r="C201" s="219" t="s">
        <v>127</v>
      </c>
      <c r="D201" s="219" t="s">
        <v>174</v>
      </c>
      <c r="E201" s="220" t="s">
        <v>320</v>
      </c>
      <c r="F201" s="221" t="s">
        <v>321</v>
      </c>
      <c r="G201" s="222" t="s">
        <v>95</v>
      </c>
      <c r="H201" s="223">
        <v>496</v>
      </c>
      <c r="I201" s="224"/>
      <c r="J201" s="225">
        <f>ROUND(I201*H201,2)</f>
        <v>0</v>
      </c>
      <c r="K201" s="221" t="s">
        <v>196</v>
      </c>
      <c r="L201" s="44"/>
      <c r="M201" s="226" t="s">
        <v>1</v>
      </c>
      <c r="N201" s="227" t="s">
        <v>41</v>
      </c>
      <c r="O201" s="91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179</v>
      </c>
      <c r="AT201" s="230" t="s">
        <v>174</v>
      </c>
      <c r="AU201" s="230" t="s">
        <v>86</v>
      </c>
      <c r="AY201" s="17" t="s">
        <v>172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84</v>
      </c>
      <c r="BK201" s="231">
        <f>ROUND(I201*H201,2)</f>
        <v>0</v>
      </c>
      <c r="BL201" s="17" t="s">
        <v>179</v>
      </c>
      <c r="BM201" s="230" t="s">
        <v>322</v>
      </c>
    </row>
    <row r="202" s="2" customFormat="1">
      <c r="A202" s="38"/>
      <c r="B202" s="39"/>
      <c r="C202" s="40"/>
      <c r="D202" s="234" t="s">
        <v>198</v>
      </c>
      <c r="E202" s="40"/>
      <c r="F202" s="254" t="s">
        <v>323</v>
      </c>
      <c r="G202" s="40"/>
      <c r="H202" s="40"/>
      <c r="I202" s="255"/>
      <c r="J202" s="40"/>
      <c r="K202" s="40"/>
      <c r="L202" s="44"/>
      <c r="M202" s="256"/>
      <c r="N202" s="257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198</v>
      </c>
      <c r="AU202" s="17" t="s">
        <v>86</v>
      </c>
    </row>
    <row r="203" s="13" customFormat="1">
      <c r="A203" s="13"/>
      <c r="B203" s="232"/>
      <c r="C203" s="233"/>
      <c r="D203" s="234" t="s">
        <v>184</v>
      </c>
      <c r="E203" s="235" t="s">
        <v>1</v>
      </c>
      <c r="F203" s="236" t="s">
        <v>324</v>
      </c>
      <c r="G203" s="233"/>
      <c r="H203" s="237">
        <v>427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184</v>
      </c>
      <c r="AU203" s="243" t="s">
        <v>86</v>
      </c>
      <c r="AV203" s="13" t="s">
        <v>86</v>
      </c>
      <c r="AW203" s="13" t="s">
        <v>32</v>
      </c>
      <c r="AX203" s="13" t="s">
        <v>76</v>
      </c>
      <c r="AY203" s="243" t="s">
        <v>172</v>
      </c>
    </row>
    <row r="204" s="13" customFormat="1">
      <c r="A204" s="13"/>
      <c r="B204" s="232"/>
      <c r="C204" s="233"/>
      <c r="D204" s="234" t="s">
        <v>184</v>
      </c>
      <c r="E204" s="235" t="s">
        <v>1</v>
      </c>
      <c r="F204" s="236" t="s">
        <v>325</v>
      </c>
      <c r="G204" s="233"/>
      <c r="H204" s="237">
        <v>69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184</v>
      </c>
      <c r="AU204" s="243" t="s">
        <v>86</v>
      </c>
      <c r="AV204" s="13" t="s">
        <v>86</v>
      </c>
      <c r="AW204" s="13" t="s">
        <v>32</v>
      </c>
      <c r="AX204" s="13" t="s">
        <v>76</v>
      </c>
      <c r="AY204" s="243" t="s">
        <v>172</v>
      </c>
    </row>
    <row r="205" s="15" customFormat="1">
      <c r="A205" s="15"/>
      <c r="B205" s="258"/>
      <c r="C205" s="259"/>
      <c r="D205" s="234" t="s">
        <v>184</v>
      </c>
      <c r="E205" s="260" t="s">
        <v>1</v>
      </c>
      <c r="F205" s="261" t="s">
        <v>276</v>
      </c>
      <c r="G205" s="259"/>
      <c r="H205" s="262">
        <v>496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8" t="s">
        <v>184</v>
      </c>
      <c r="AU205" s="268" t="s">
        <v>86</v>
      </c>
      <c r="AV205" s="15" t="s">
        <v>179</v>
      </c>
      <c r="AW205" s="15" t="s">
        <v>32</v>
      </c>
      <c r="AX205" s="15" t="s">
        <v>84</v>
      </c>
      <c r="AY205" s="268" t="s">
        <v>172</v>
      </c>
    </row>
    <row r="206" s="2" customFormat="1" ht="24.15" customHeight="1">
      <c r="A206" s="38"/>
      <c r="B206" s="39"/>
      <c r="C206" s="219" t="s">
        <v>326</v>
      </c>
      <c r="D206" s="219" t="s">
        <v>174</v>
      </c>
      <c r="E206" s="220" t="s">
        <v>327</v>
      </c>
      <c r="F206" s="221" t="s">
        <v>328</v>
      </c>
      <c r="G206" s="222" t="s">
        <v>95</v>
      </c>
      <c r="H206" s="223">
        <v>5</v>
      </c>
      <c r="I206" s="224"/>
      <c r="J206" s="225">
        <f>ROUND(I206*H206,2)</f>
        <v>0</v>
      </c>
      <c r="K206" s="221" t="s">
        <v>178</v>
      </c>
      <c r="L206" s="44"/>
      <c r="M206" s="226" t="s">
        <v>1</v>
      </c>
      <c r="N206" s="227" t="s">
        <v>41</v>
      </c>
      <c r="O206" s="91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0" t="s">
        <v>179</v>
      </c>
      <c r="AT206" s="230" t="s">
        <v>174</v>
      </c>
      <c r="AU206" s="230" t="s">
        <v>86</v>
      </c>
      <c r="AY206" s="17" t="s">
        <v>172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84</v>
      </c>
      <c r="BK206" s="231">
        <f>ROUND(I206*H206,2)</f>
        <v>0</v>
      </c>
      <c r="BL206" s="17" t="s">
        <v>179</v>
      </c>
      <c r="BM206" s="230" t="s">
        <v>329</v>
      </c>
    </row>
    <row r="207" s="13" customFormat="1">
      <c r="A207" s="13"/>
      <c r="B207" s="232"/>
      <c r="C207" s="233"/>
      <c r="D207" s="234" t="s">
        <v>184</v>
      </c>
      <c r="E207" s="235" t="s">
        <v>1</v>
      </c>
      <c r="F207" s="236" t="s">
        <v>115</v>
      </c>
      <c r="G207" s="233"/>
      <c r="H207" s="237">
        <v>5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184</v>
      </c>
      <c r="AU207" s="243" t="s">
        <v>86</v>
      </c>
      <c r="AV207" s="13" t="s">
        <v>86</v>
      </c>
      <c r="AW207" s="13" t="s">
        <v>32</v>
      </c>
      <c r="AX207" s="13" t="s">
        <v>84</v>
      </c>
      <c r="AY207" s="243" t="s">
        <v>172</v>
      </c>
    </row>
    <row r="208" s="2" customFormat="1" ht="33" customHeight="1">
      <c r="A208" s="38"/>
      <c r="B208" s="39"/>
      <c r="C208" s="219" t="s">
        <v>330</v>
      </c>
      <c r="D208" s="219" t="s">
        <v>174</v>
      </c>
      <c r="E208" s="220" t="s">
        <v>331</v>
      </c>
      <c r="F208" s="221" t="s">
        <v>332</v>
      </c>
      <c r="G208" s="222" t="s">
        <v>95</v>
      </c>
      <c r="H208" s="223">
        <v>5</v>
      </c>
      <c r="I208" s="224"/>
      <c r="J208" s="225">
        <f>ROUND(I208*H208,2)</f>
        <v>0</v>
      </c>
      <c r="K208" s="221" t="s">
        <v>178</v>
      </c>
      <c r="L208" s="44"/>
      <c r="M208" s="226" t="s">
        <v>1</v>
      </c>
      <c r="N208" s="227" t="s">
        <v>41</v>
      </c>
      <c r="O208" s="91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179</v>
      </c>
      <c r="AT208" s="230" t="s">
        <v>174</v>
      </c>
      <c r="AU208" s="230" t="s">
        <v>86</v>
      </c>
      <c r="AY208" s="17" t="s">
        <v>172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84</v>
      </c>
      <c r="BK208" s="231">
        <f>ROUND(I208*H208,2)</f>
        <v>0</v>
      </c>
      <c r="BL208" s="17" t="s">
        <v>179</v>
      </c>
      <c r="BM208" s="230" t="s">
        <v>333</v>
      </c>
    </row>
    <row r="209" s="13" customFormat="1">
      <c r="A209" s="13"/>
      <c r="B209" s="232"/>
      <c r="C209" s="233"/>
      <c r="D209" s="234" t="s">
        <v>184</v>
      </c>
      <c r="E209" s="235" t="s">
        <v>1</v>
      </c>
      <c r="F209" s="236" t="s">
        <v>115</v>
      </c>
      <c r="G209" s="233"/>
      <c r="H209" s="237">
        <v>5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184</v>
      </c>
      <c r="AU209" s="243" t="s">
        <v>86</v>
      </c>
      <c r="AV209" s="13" t="s">
        <v>86</v>
      </c>
      <c r="AW209" s="13" t="s">
        <v>32</v>
      </c>
      <c r="AX209" s="13" t="s">
        <v>84</v>
      </c>
      <c r="AY209" s="243" t="s">
        <v>172</v>
      </c>
    </row>
    <row r="210" s="2" customFormat="1" ht="24.15" customHeight="1">
      <c r="A210" s="38"/>
      <c r="B210" s="39"/>
      <c r="C210" s="219" t="s">
        <v>334</v>
      </c>
      <c r="D210" s="219" t="s">
        <v>174</v>
      </c>
      <c r="E210" s="220" t="s">
        <v>335</v>
      </c>
      <c r="F210" s="221" t="s">
        <v>336</v>
      </c>
      <c r="G210" s="222" t="s">
        <v>95</v>
      </c>
      <c r="H210" s="223">
        <v>427</v>
      </c>
      <c r="I210" s="224"/>
      <c r="J210" s="225">
        <f>ROUND(I210*H210,2)</f>
        <v>0</v>
      </c>
      <c r="K210" s="221" t="s">
        <v>196</v>
      </c>
      <c r="L210" s="44"/>
      <c r="M210" s="226" t="s">
        <v>1</v>
      </c>
      <c r="N210" s="227" t="s">
        <v>41</v>
      </c>
      <c r="O210" s="91"/>
      <c r="P210" s="228">
        <f>O210*H210</f>
        <v>0</v>
      </c>
      <c r="Q210" s="228">
        <v>0.089219999999999994</v>
      </c>
      <c r="R210" s="228">
        <f>Q210*H210</f>
        <v>38.096939999999996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179</v>
      </c>
      <c r="AT210" s="230" t="s">
        <v>174</v>
      </c>
      <c r="AU210" s="230" t="s">
        <v>86</v>
      </c>
      <c r="AY210" s="17" t="s">
        <v>172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84</v>
      </c>
      <c r="BK210" s="231">
        <f>ROUND(I210*H210,2)</f>
        <v>0</v>
      </c>
      <c r="BL210" s="17" t="s">
        <v>179</v>
      </c>
      <c r="BM210" s="230" t="s">
        <v>337</v>
      </c>
    </row>
    <row r="211" s="2" customFormat="1">
      <c r="A211" s="38"/>
      <c r="B211" s="39"/>
      <c r="C211" s="40"/>
      <c r="D211" s="234" t="s">
        <v>198</v>
      </c>
      <c r="E211" s="40"/>
      <c r="F211" s="254" t="s">
        <v>338</v>
      </c>
      <c r="G211" s="40"/>
      <c r="H211" s="40"/>
      <c r="I211" s="255"/>
      <c r="J211" s="40"/>
      <c r="K211" s="40"/>
      <c r="L211" s="44"/>
      <c r="M211" s="256"/>
      <c r="N211" s="25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198</v>
      </c>
      <c r="AU211" s="17" t="s">
        <v>86</v>
      </c>
    </row>
    <row r="212" s="13" customFormat="1">
      <c r="A212" s="13"/>
      <c r="B212" s="232"/>
      <c r="C212" s="233"/>
      <c r="D212" s="234" t="s">
        <v>184</v>
      </c>
      <c r="E212" s="235" t="s">
        <v>1</v>
      </c>
      <c r="F212" s="236" t="s">
        <v>339</v>
      </c>
      <c r="G212" s="233"/>
      <c r="H212" s="237">
        <v>427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184</v>
      </c>
      <c r="AU212" s="243" t="s">
        <v>86</v>
      </c>
      <c r="AV212" s="13" t="s">
        <v>86</v>
      </c>
      <c r="AW212" s="13" t="s">
        <v>32</v>
      </c>
      <c r="AX212" s="13" t="s">
        <v>84</v>
      </c>
      <c r="AY212" s="243" t="s">
        <v>172</v>
      </c>
    </row>
    <row r="213" s="2" customFormat="1" ht="21.75" customHeight="1">
      <c r="A213" s="38"/>
      <c r="B213" s="39"/>
      <c r="C213" s="269" t="s">
        <v>340</v>
      </c>
      <c r="D213" s="269" t="s">
        <v>278</v>
      </c>
      <c r="E213" s="270" t="s">
        <v>341</v>
      </c>
      <c r="F213" s="271" t="s">
        <v>342</v>
      </c>
      <c r="G213" s="272" t="s">
        <v>95</v>
      </c>
      <c r="H213" s="273">
        <v>433.5</v>
      </c>
      <c r="I213" s="274"/>
      <c r="J213" s="275">
        <f>ROUND(I213*H213,2)</f>
        <v>0</v>
      </c>
      <c r="K213" s="271" t="s">
        <v>178</v>
      </c>
      <c r="L213" s="276"/>
      <c r="M213" s="277" t="s">
        <v>1</v>
      </c>
      <c r="N213" s="278" t="s">
        <v>41</v>
      </c>
      <c r="O213" s="91"/>
      <c r="P213" s="228">
        <f>O213*H213</f>
        <v>0</v>
      </c>
      <c r="Q213" s="228">
        <v>0.13100000000000001</v>
      </c>
      <c r="R213" s="228">
        <f>Q213*H213</f>
        <v>56.788499999999999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209</v>
      </c>
      <c r="AT213" s="230" t="s">
        <v>278</v>
      </c>
      <c r="AU213" s="230" t="s">
        <v>86</v>
      </c>
      <c r="AY213" s="17" t="s">
        <v>172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84</v>
      </c>
      <c r="BK213" s="231">
        <f>ROUND(I213*H213,2)</f>
        <v>0</v>
      </c>
      <c r="BL213" s="17" t="s">
        <v>179</v>
      </c>
      <c r="BM213" s="230" t="s">
        <v>343</v>
      </c>
    </row>
    <row r="214" s="2" customFormat="1">
      <c r="A214" s="38"/>
      <c r="B214" s="39"/>
      <c r="C214" s="40"/>
      <c r="D214" s="234" t="s">
        <v>198</v>
      </c>
      <c r="E214" s="40"/>
      <c r="F214" s="254" t="s">
        <v>344</v>
      </c>
      <c r="G214" s="40"/>
      <c r="H214" s="40"/>
      <c r="I214" s="255"/>
      <c r="J214" s="40"/>
      <c r="K214" s="40"/>
      <c r="L214" s="44"/>
      <c r="M214" s="256"/>
      <c r="N214" s="25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198</v>
      </c>
      <c r="AU214" s="17" t="s">
        <v>86</v>
      </c>
    </row>
    <row r="215" s="13" customFormat="1">
      <c r="A215" s="13"/>
      <c r="B215" s="232"/>
      <c r="C215" s="233"/>
      <c r="D215" s="234" t="s">
        <v>184</v>
      </c>
      <c r="E215" s="235" t="s">
        <v>1</v>
      </c>
      <c r="F215" s="236" t="s">
        <v>109</v>
      </c>
      <c r="G215" s="233"/>
      <c r="H215" s="237">
        <v>425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184</v>
      </c>
      <c r="AU215" s="243" t="s">
        <v>86</v>
      </c>
      <c r="AV215" s="13" t="s">
        <v>86</v>
      </c>
      <c r="AW215" s="13" t="s">
        <v>32</v>
      </c>
      <c r="AX215" s="13" t="s">
        <v>84</v>
      </c>
      <c r="AY215" s="243" t="s">
        <v>172</v>
      </c>
    </row>
    <row r="216" s="13" customFormat="1">
      <c r="A216" s="13"/>
      <c r="B216" s="232"/>
      <c r="C216" s="233"/>
      <c r="D216" s="234" t="s">
        <v>184</v>
      </c>
      <c r="E216" s="233"/>
      <c r="F216" s="236" t="s">
        <v>345</v>
      </c>
      <c r="G216" s="233"/>
      <c r="H216" s="237">
        <v>433.5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184</v>
      </c>
      <c r="AU216" s="243" t="s">
        <v>86</v>
      </c>
      <c r="AV216" s="13" t="s">
        <v>86</v>
      </c>
      <c r="AW216" s="13" t="s">
        <v>4</v>
      </c>
      <c r="AX216" s="13" t="s">
        <v>84</v>
      </c>
      <c r="AY216" s="243" t="s">
        <v>172</v>
      </c>
    </row>
    <row r="217" s="2" customFormat="1" ht="24.15" customHeight="1">
      <c r="A217" s="38"/>
      <c r="B217" s="39"/>
      <c r="C217" s="269" t="s">
        <v>346</v>
      </c>
      <c r="D217" s="269" t="s">
        <v>278</v>
      </c>
      <c r="E217" s="270" t="s">
        <v>347</v>
      </c>
      <c r="F217" s="271" t="s">
        <v>348</v>
      </c>
      <c r="G217" s="272" t="s">
        <v>95</v>
      </c>
      <c r="H217" s="273">
        <v>2.04</v>
      </c>
      <c r="I217" s="274"/>
      <c r="J217" s="275">
        <f>ROUND(I217*H217,2)</f>
        <v>0</v>
      </c>
      <c r="K217" s="271" t="s">
        <v>178</v>
      </c>
      <c r="L217" s="276"/>
      <c r="M217" s="277" t="s">
        <v>1</v>
      </c>
      <c r="N217" s="278" t="s">
        <v>41</v>
      </c>
      <c r="O217" s="91"/>
      <c r="P217" s="228">
        <f>O217*H217</f>
        <v>0</v>
      </c>
      <c r="Q217" s="228">
        <v>0.13100000000000001</v>
      </c>
      <c r="R217" s="228">
        <f>Q217*H217</f>
        <v>0.26724000000000003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209</v>
      </c>
      <c r="AT217" s="230" t="s">
        <v>278</v>
      </c>
      <c r="AU217" s="230" t="s">
        <v>86</v>
      </c>
      <c r="AY217" s="17" t="s">
        <v>172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84</v>
      </c>
      <c r="BK217" s="231">
        <f>ROUND(I217*H217,2)</f>
        <v>0</v>
      </c>
      <c r="BL217" s="17" t="s">
        <v>179</v>
      </c>
      <c r="BM217" s="230" t="s">
        <v>349</v>
      </c>
    </row>
    <row r="218" s="2" customFormat="1">
      <c r="A218" s="38"/>
      <c r="B218" s="39"/>
      <c r="C218" s="40"/>
      <c r="D218" s="234" t="s">
        <v>198</v>
      </c>
      <c r="E218" s="40"/>
      <c r="F218" s="254" t="s">
        <v>344</v>
      </c>
      <c r="G218" s="40"/>
      <c r="H218" s="40"/>
      <c r="I218" s="255"/>
      <c r="J218" s="40"/>
      <c r="K218" s="40"/>
      <c r="L218" s="44"/>
      <c r="M218" s="256"/>
      <c r="N218" s="25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198</v>
      </c>
      <c r="AU218" s="17" t="s">
        <v>86</v>
      </c>
    </row>
    <row r="219" s="13" customFormat="1">
      <c r="A219" s="13"/>
      <c r="B219" s="232"/>
      <c r="C219" s="233"/>
      <c r="D219" s="234" t="s">
        <v>184</v>
      </c>
      <c r="E219" s="235" t="s">
        <v>1</v>
      </c>
      <c r="F219" s="236" t="s">
        <v>112</v>
      </c>
      <c r="G219" s="233"/>
      <c r="H219" s="237">
        <v>2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184</v>
      </c>
      <c r="AU219" s="243" t="s">
        <v>86</v>
      </c>
      <c r="AV219" s="13" t="s">
        <v>86</v>
      </c>
      <c r="AW219" s="13" t="s">
        <v>32</v>
      </c>
      <c r="AX219" s="13" t="s">
        <v>84</v>
      </c>
      <c r="AY219" s="243" t="s">
        <v>172</v>
      </c>
    </row>
    <row r="220" s="13" customFormat="1">
      <c r="A220" s="13"/>
      <c r="B220" s="232"/>
      <c r="C220" s="233"/>
      <c r="D220" s="234" t="s">
        <v>184</v>
      </c>
      <c r="E220" s="233"/>
      <c r="F220" s="236" t="s">
        <v>350</v>
      </c>
      <c r="G220" s="233"/>
      <c r="H220" s="237">
        <v>2.04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184</v>
      </c>
      <c r="AU220" s="243" t="s">
        <v>86</v>
      </c>
      <c r="AV220" s="13" t="s">
        <v>86</v>
      </c>
      <c r="AW220" s="13" t="s">
        <v>4</v>
      </c>
      <c r="AX220" s="13" t="s">
        <v>84</v>
      </c>
      <c r="AY220" s="243" t="s">
        <v>172</v>
      </c>
    </row>
    <row r="221" s="2" customFormat="1" ht="33" customHeight="1">
      <c r="A221" s="38"/>
      <c r="B221" s="39"/>
      <c r="C221" s="219" t="s">
        <v>351</v>
      </c>
      <c r="D221" s="219" t="s">
        <v>174</v>
      </c>
      <c r="E221" s="220" t="s">
        <v>352</v>
      </c>
      <c r="F221" s="221" t="s">
        <v>353</v>
      </c>
      <c r="G221" s="222" t="s">
        <v>95</v>
      </c>
      <c r="H221" s="223">
        <v>2</v>
      </c>
      <c r="I221" s="224"/>
      <c r="J221" s="225">
        <f>ROUND(I221*H221,2)</f>
        <v>0</v>
      </c>
      <c r="K221" s="221" t="s">
        <v>196</v>
      </c>
      <c r="L221" s="44"/>
      <c r="M221" s="226" t="s">
        <v>1</v>
      </c>
      <c r="N221" s="227" t="s">
        <v>41</v>
      </c>
      <c r="O221" s="91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179</v>
      </c>
      <c r="AT221" s="230" t="s">
        <v>174</v>
      </c>
      <c r="AU221" s="230" t="s">
        <v>86</v>
      </c>
      <c r="AY221" s="17" t="s">
        <v>172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84</v>
      </c>
      <c r="BK221" s="231">
        <f>ROUND(I221*H221,2)</f>
        <v>0</v>
      </c>
      <c r="BL221" s="17" t="s">
        <v>179</v>
      </c>
      <c r="BM221" s="230" t="s">
        <v>354</v>
      </c>
    </row>
    <row r="222" s="13" customFormat="1">
      <c r="A222" s="13"/>
      <c r="B222" s="232"/>
      <c r="C222" s="233"/>
      <c r="D222" s="234" t="s">
        <v>184</v>
      </c>
      <c r="E222" s="235" t="s">
        <v>1</v>
      </c>
      <c r="F222" s="236" t="s">
        <v>112</v>
      </c>
      <c r="G222" s="233"/>
      <c r="H222" s="237">
        <v>2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184</v>
      </c>
      <c r="AU222" s="243" t="s">
        <v>86</v>
      </c>
      <c r="AV222" s="13" t="s">
        <v>86</v>
      </c>
      <c r="AW222" s="13" t="s">
        <v>32</v>
      </c>
      <c r="AX222" s="13" t="s">
        <v>84</v>
      </c>
      <c r="AY222" s="243" t="s">
        <v>172</v>
      </c>
    </row>
    <row r="223" s="2" customFormat="1" ht="24.15" customHeight="1">
      <c r="A223" s="38"/>
      <c r="B223" s="39"/>
      <c r="C223" s="219" t="s">
        <v>355</v>
      </c>
      <c r="D223" s="219" t="s">
        <v>174</v>
      </c>
      <c r="E223" s="220" t="s">
        <v>356</v>
      </c>
      <c r="F223" s="221" t="s">
        <v>357</v>
      </c>
      <c r="G223" s="222" t="s">
        <v>95</v>
      </c>
      <c r="H223" s="223">
        <v>69</v>
      </c>
      <c r="I223" s="224"/>
      <c r="J223" s="225">
        <f>ROUND(I223*H223,2)</f>
        <v>0</v>
      </c>
      <c r="K223" s="221" t="s">
        <v>196</v>
      </c>
      <c r="L223" s="44"/>
      <c r="M223" s="226" t="s">
        <v>1</v>
      </c>
      <c r="N223" s="227" t="s">
        <v>41</v>
      </c>
      <c r="O223" s="91"/>
      <c r="P223" s="228">
        <f>O223*H223</f>
        <v>0</v>
      </c>
      <c r="Q223" s="228">
        <v>0.11162</v>
      </c>
      <c r="R223" s="228">
        <f>Q223*H223</f>
        <v>7.7017799999999994</v>
      </c>
      <c r="S223" s="228">
        <v>0</v>
      </c>
      <c r="T223" s="22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179</v>
      </c>
      <c r="AT223" s="230" t="s">
        <v>174</v>
      </c>
      <c r="AU223" s="230" t="s">
        <v>86</v>
      </c>
      <c r="AY223" s="17" t="s">
        <v>172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84</v>
      </c>
      <c r="BK223" s="231">
        <f>ROUND(I223*H223,2)</f>
        <v>0</v>
      </c>
      <c r="BL223" s="17" t="s">
        <v>179</v>
      </c>
      <c r="BM223" s="230" t="s">
        <v>358</v>
      </c>
    </row>
    <row r="224" s="13" customFormat="1">
      <c r="A224" s="13"/>
      <c r="B224" s="232"/>
      <c r="C224" s="233"/>
      <c r="D224" s="234" t="s">
        <v>184</v>
      </c>
      <c r="E224" s="235" t="s">
        <v>1</v>
      </c>
      <c r="F224" s="236" t="s">
        <v>359</v>
      </c>
      <c r="G224" s="233"/>
      <c r="H224" s="237">
        <v>69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184</v>
      </c>
      <c r="AU224" s="243" t="s">
        <v>86</v>
      </c>
      <c r="AV224" s="13" t="s">
        <v>86</v>
      </c>
      <c r="AW224" s="13" t="s">
        <v>32</v>
      </c>
      <c r="AX224" s="13" t="s">
        <v>84</v>
      </c>
      <c r="AY224" s="243" t="s">
        <v>172</v>
      </c>
    </row>
    <row r="225" s="2" customFormat="1" ht="21.75" customHeight="1">
      <c r="A225" s="38"/>
      <c r="B225" s="39"/>
      <c r="C225" s="269" t="s">
        <v>360</v>
      </c>
      <c r="D225" s="269" t="s">
        <v>278</v>
      </c>
      <c r="E225" s="270" t="s">
        <v>361</v>
      </c>
      <c r="F225" s="271" t="s">
        <v>362</v>
      </c>
      <c r="G225" s="272" t="s">
        <v>95</v>
      </c>
      <c r="H225" s="273">
        <v>57.119999999999997</v>
      </c>
      <c r="I225" s="274"/>
      <c r="J225" s="275">
        <f>ROUND(I225*H225,2)</f>
        <v>0</v>
      </c>
      <c r="K225" s="271" t="s">
        <v>178</v>
      </c>
      <c r="L225" s="276"/>
      <c r="M225" s="277" t="s">
        <v>1</v>
      </c>
      <c r="N225" s="278" t="s">
        <v>41</v>
      </c>
      <c r="O225" s="91"/>
      <c r="P225" s="228">
        <f>O225*H225</f>
        <v>0</v>
      </c>
      <c r="Q225" s="228">
        <v>0.17599999999999999</v>
      </c>
      <c r="R225" s="228">
        <f>Q225*H225</f>
        <v>10.05312</v>
      </c>
      <c r="S225" s="228">
        <v>0</v>
      </c>
      <c r="T225" s="22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209</v>
      </c>
      <c r="AT225" s="230" t="s">
        <v>278</v>
      </c>
      <c r="AU225" s="230" t="s">
        <v>86</v>
      </c>
      <c r="AY225" s="17" t="s">
        <v>172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84</v>
      </c>
      <c r="BK225" s="231">
        <f>ROUND(I225*H225,2)</f>
        <v>0</v>
      </c>
      <c r="BL225" s="17" t="s">
        <v>179</v>
      </c>
      <c r="BM225" s="230" t="s">
        <v>363</v>
      </c>
    </row>
    <row r="226" s="2" customFormat="1">
      <c r="A226" s="38"/>
      <c r="B226" s="39"/>
      <c r="C226" s="40"/>
      <c r="D226" s="234" t="s">
        <v>198</v>
      </c>
      <c r="E226" s="40"/>
      <c r="F226" s="254" t="s">
        <v>344</v>
      </c>
      <c r="G226" s="40"/>
      <c r="H226" s="40"/>
      <c r="I226" s="255"/>
      <c r="J226" s="40"/>
      <c r="K226" s="40"/>
      <c r="L226" s="44"/>
      <c r="M226" s="256"/>
      <c r="N226" s="25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198</v>
      </c>
      <c r="AU226" s="17" t="s">
        <v>86</v>
      </c>
    </row>
    <row r="227" s="13" customFormat="1">
      <c r="A227" s="13"/>
      <c r="B227" s="232"/>
      <c r="C227" s="233"/>
      <c r="D227" s="234" t="s">
        <v>184</v>
      </c>
      <c r="E227" s="235" t="s">
        <v>1</v>
      </c>
      <c r="F227" s="236" t="s">
        <v>118</v>
      </c>
      <c r="G227" s="233"/>
      <c r="H227" s="237">
        <v>56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184</v>
      </c>
      <c r="AU227" s="243" t="s">
        <v>86</v>
      </c>
      <c r="AV227" s="13" t="s">
        <v>86</v>
      </c>
      <c r="AW227" s="13" t="s">
        <v>32</v>
      </c>
      <c r="AX227" s="13" t="s">
        <v>84</v>
      </c>
      <c r="AY227" s="243" t="s">
        <v>172</v>
      </c>
    </row>
    <row r="228" s="13" customFormat="1">
      <c r="A228" s="13"/>
      <c r="B228" s="232"/>
      <c r="C228" s="233"/>
      <c r="D228" s="234" t="s">
        <v>184</v>
      </c>
      <c r="E228" s="233"/>
      <c r="F228" s="236" t="s">
        <v>364</v>
      </c>
      <c r="G228" s="233"/>
      <c r="H228" s="237">
        <v>57.119999999999997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184</v>
      </c>
      <c r="AU228" s="243" t="s">
        <v>86</v>
      </c>
      <c r="AV228" s="13" t="s">
        <v>86</v>
      </c>
      <c r="AW228" s="13" t="s">
        <v>4</v>
      </c>
      <c r="AX228" s="13" t="s">
        <v>84</v>
      </c>
      <c r="AY228" s="243" t="s">
        <v>172</v>
      </c>
    </row>
    <row r="229" s="2" customFormat="1" ht="24.15" customHeight="1">
      <c r="A229" s="38"/>
      <c r="B229" s="39"/>
      <c r="C229" s="269" t="s">
        <v>365</v>
      </c>
      <c r="D229" s="269" t="s">
        <v>278</v>
      </c>
      <c r="E229" s="270" t="s">
        <v>366</v>
      </c>
      <c r="F229" s="271" t="s">
        <v>367</v>
      </c>
      <c r="G229" s="272" t="s">
        <v>95</v>
      </c>
      <c r="H229" s="273">
        <v>13.26</v>
      </c>
      <c r="I229" s="274"/>
      <c r="J229" s="275">
        <f>ROUND(I229*H229,2)</f>
        <v>0</v>
      </c>
      <c r="K229" s="271" t="s">
        <v>178</v>
      </c>
      <c r="L229" s="276"/>
      <c r="M229" s="277" t="s">
        <v>1</v>
      </c>
      <c r="N229" s="278" t="s">
        <v>41</v>
      </c>
      <c r="O229" s="91"/>
      <c r="P229" s="228">
        <f>O229*H229</f>
        <v>0</v>
      </c>
      <c r="Q229" s="228">
        <v>0.17499999999999999</v>
      </c>
      <c r="R229" s="228">
        <f>Q229*H229</f>
        <v>2.3205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209</v>
      </c>
      <c r="AT229" s="230" t="s">
        <v>278</v>
      </c>
      <c r="AU229" s="230" t="s">
        <v>86</v>
      </c>
      <c r="AY229" s="17" t="s">
        <v>172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84</v>
      </c>
      <c r="BK229" s="231">
        <f>ROUND(I229*H229,2)</f>
        <v>0</v>
      </c>
      <c r="BL229" s="17" t="s">
        <v>179</v>
      </c>
      <c r="BM229" s="230" t="s">
        <v>368</v>
      </c>
    </row>
    <row r="230" s="2" customFormat="1">
      <c r="A230" s="38"/>
      <c r="B230" s="39"/>
      <c r="C230" s="40"/>
      <c r="D230" s="234" t="s">
        <v>198</v>
      </c>
      <c r="E230" s="40"/>
      <c r="F230" s="254" t="s">
        <v>344</v>
      </c>
      <c r="G230" s="40"/>
      <c r="H230" s="40"/>
      <c r="I230" s="255"/>
      <c r="J230" s="40"/>
      <c r="K230" s="40"/>
      <c r="L230" s="44"/>
      <c r="M230" s="256"/>
      <c r="N230" s="25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198</v>
      </c>
      <c r="AU230" s="17" t="s">
        <v>86</v>
      </c>
    </row>
    <row r="231" s="13" customFormat="1">
      <c r="A231" s="13"/>
      <c r="B231" s="232"/>
      <c r="C231" s="233"/>
      <c r="D231" s="234" t="s">
        <v>184</v>
      </c>
      <c r="E231" s="235" t="s">
        <v>1</v>
      </c>
      <c r="F231" s="236" t="s">
        <v>121</v>
      </c>
      <c r="G231" s="233"/>
      <c r="H231" s="237">
        <v>13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184</v>
      </c>
      <c r="AU231" s="243" t="s">
        <v>86</v>
      </c>
      <c r="AV231" s="13" t="s">
        <v>86</v>
      </c>
      <c r="AW231" s="13" t="s">
        <v>32</v>
      </c>
      <c r="AX231" s="13" t="s">
        <v>84</v>
      </c>
      <c r="AY231" s="243" t="s">
        <v>172</v>
      </c>
    </row>
    <row r="232" s="13" customFormat="1">
      <c r="A232" s="13"/>
      <c r="B232" s="232"/>
      <c r="C232" s="233"/>
      <c r="D232" s="234" t="s">
        <v>184</v>
      </c>
      <c r="E232" s="233"/>
      <c r="F232" s="236" t="s">
        <v>369</v>
      </c>
      <c r="G232" s="233"/>
      <c r="H232" s="237">
        <v>13.26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184</v>
      </c>
      <c r="AU232" s="243" t="s">
        <v>86</v>
      </c>
      <c r="AV232" s="13" t="s">
        <v>86</v>
      </c>
      <c r="AW232" s="13" t="s">
        <v>4</v>
      </c>
      <c r="AX232" s="13" t="s">
        <v>84</v>
      </c>
      <c r="AY232" s="243" t="s">
        <v>172</v>
      </c>
    </row>
    <row r="233" s="2" customFormat="1" ht="33" customHeight="1">
      <c r="A233" s="38"/>
      <c r="B233" s="39"/>
      <c r="C233" s="219" t="s">
        <v>370</v>
      </c>
      <c r="D233" s="219" t="s">
        <v>174</v>
      </c>
      <c r="E233" s="220" t="s">
        <v>371</v>
      </c>
      <c r="F233" s="221" t="s">
        <v>372</v>
      </c>
      <c r="G233" s="222" t="s">
        <v>95</v>
      </c>
      <c r="H233" s="223">
        <v>13</v>
      </c>
      <c r="I233" s="224"/>
      <c r="J233" s="225">
        <f>ROUND(I233*H233,2)</f>
        <v>0</v>
      </c>
      <c r="K233" s="221" t="s">
        <v>196</v>
      </c>
      <c r="L233" s="44"/>
      <c r="M233" s="226" t="s">
        <v>1</v>
      </c>
      <c r="N233" s="227" t="s">
        <v>41</v>
      </c>
      <c r="O233" s="91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0" t="s">
        <v>179</v>
      </c>
      <c r="AT233" s="230" t="s">
        <v>174</v>
      </c>
      <c r="AU233" s="230" t="s">
        <v>86</v>
      </c>
      <c r="AY233" s="17" t="s">
        <v>172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84</v>
      </c>
      <c r="BK233" s="231">
        <f>ROUND(I233*H233,2)</f>
        <v>0</v>
      </c>
      <c r="BL233" s="17" t="s">
        <v>179</v>
      </c>
      <c r="BM233" s="230" t="s">
        <v>373</v>
      </c>
    </row>
    <row r="234" s="13" customFormat="1">
      <c r="A234" s="13"/>
      <c r="B234" s="232"/>
      <c r="C234" s="233"/>
      <c r="D234" s="234" t="s">
        <v>184</v>
      </c>
      <c r="E234" s="235" t="s">
        <v>1</v>
      </c>
      <c r="F234" s="236" t="s">
        <v>121</v>
      </c>
      <c r="G234" s="233"/>
      <c r="H234" s="237">
        <v>13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184</v>
      </c>
      <c r="AU234" s="243" t="s">
        <v>86</v>
      </c>
      <c r="AV234" s="13" t="s">
        <v>86</v>
      </c>
      <c r="AW234" s="13" t="s">
        <v>32</v>
      </c>
      <c r="AX234" s="13" t="s">
        <v>84</v>
      </c>
      <c r="AY234" s="243" t="s">
        <v>172</v>
      </c>
    </row>
    <row r="235" s="12" customFormat="1" ht="22.8" customHeight="1">
      <c r="A235" s="12"/>
      <c r="B235" s="203"/>
      <c r="C235" s="204"/>
      <c r="D235" s="205" t="s">
        <v>75</v>
      </c>
      <c r="E235" s="217" t="s">
        <v>209</v>
      </c>
      <c r="F235" s="217" t="s">
        <v>374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P236</f>
        <v>0</v>
      </c>
      <c r="Q235" s="211"/>
      <c r="R235" s="212">
        <f>R236</f>
        <v>2.4886400000000002</v>
      </c>
      <c r="S235" s="211"/>
      <c r="T235" s="213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84</v>
      </c>
      <c r="AT235" s="215" t="s">
        <v>75</v>
      </c>
      <c r="AU235" s="215" t="s">
        <v>84</v>
      </c>
      <c r="AY235" s="214" t="s">
        <v>172</v>
      </c>
      <c r="BK235" s="216">
        <f>BK236</f>
        <v>0</v>
      </c>
    </row>
    <row r="236" s="2" customFormat="1" ht="33" customHeight="1">
      <c r="A236" s="38"/>
      <c r="B236" s="39"/>
      <c r="C236" s="219" t="s">
        <v>375</v>
      </c>
      <c r="D236" s="219" t="s">
        <v>174</v>
      </c>
      <c r="E236" s="220" t="s">
        <v>376</v>
      </c>
      <c r="F236" s="221" t="s">
        <v>377</v>
      </c>
      <c r="G236" s="222" t="s">
        <v>177</v>
      </c>
      <c r="H236" s="223">
        <v>8</v>
      </c>
      <c r="I236" s="224"/>
      <c r="J236" s="225">
        <f>ROUND(I236*H236,2)</f>
        <v>0</v>
      </c>
      <c r="K236" s="221" t="s">
        <v>178</v>
      </c>
      <c r="L236" s="44"/>
      <c r="M236" s="226" t="s">
        <v>1</v>
      </c>
      <c r="N236" s="227" t="s">
        <v>41</v>
      </c>
      <c r="O236" s="91"/>
      <c r="P236" s="228">
        <f>O236*H236</f>
        <v>0</v>
      </c>
      <c r="Q236" s="228">
        <v>0.31108000000000002</v>
      </c>
      <c r="R236" s="228">
        <f>Q236*H236</f>
        <v>2.4886400000000002</v>
      </c>
      <c r="S236" s="228">
        <v>0</v>
      </c>
      <c r="T236" s="22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179</v>
      </c>
      <c r="AT236" s="230" t="s">
        <v>174</v>
      </c>
      <c r="AU236" s="230" t="s">
        <v>86</v>
      </c>
      <c r="AY236" s="17" t="s">
        <v>172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84</v>
      </c>
      <c r="BK236" s="231">
        <f>ROUND(I236*H236,2)</f>
        <v>0</v>
      </c>
      <c r="BL236" s="17" t="s">
        <v>179</v>
      </c>
      <c r="BM236" s="230" t="s">
        <v>378</v>
      </c>
    </row>
    <row r="237" s="12" customFormat="1" ht="22.8" customHeight="1">
      <c r="A237" s="12"/>
      <c r="B237" s="203"/>
      <c r="C237" s="204"/>
      <c r="D237" s="205" t="s">
        <v>75</v>
      </c>
      <c r="E237" s="217" t="s">
        <v>213</v>
      </c>
      <c r="F237" s="217" t="s">
        <v>379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SUM(P238:P245)</f>
        <v>0</v>
      </c>
      <c r="Q237" s="211"/>
      <c r="R237" s="212">
        <f>SUM(R238:R245)</f>
        <v>94.765484000000001</v>
      </c>
      <c r="S237" s="211"/>
      <c r="T237" s="213">
        <f>SUM(T238:T245)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84</v>
      </c>
      <c r="AT237" s="215" t="s">
        <v>75</v>
      </c>
      <c r="AU237" s="215" t="s">
        <v>84</v>
      </c>
      <c r="AY237" s="214" t="s">
        <v>172</v>
      </c>
      <c r="BK237" s="216">
        <f>SUM(BK238:BK245)</f>
        <v>0</v>
      </c>
    </row>
    <row r="238" s="2" customFormat="1" ht="33" customHeight="1">
      <c r="A238" s="38"/>
      <c r="B238" s="39"/>
      <c r="C238" s="219" t="s">
        <v>380</v>
      </c>
      <c r="D238" s="219" t="s">
        <v>174</v>
      </c>
      <c r="E238" s="220" t="s">
        <v>381</v>
      </c>
      <c r="F238" s="221" t="s">
        <v>382</v>
      </c>
      <c r="G238" s="222" t="s">
        <v>107</v>
      </c>
      <c r="H238" s="223">
        <v>510</v>
      </c>
      <c r="I238" s="224"/>
      <c r="J238" s="225">
        <f>ROUND(I238*H238,2)</f>
        <v>0</v>
      </c>
      <c r="K238" s="221" t="s">
        <v>178</v>
      </c>
      <c r="L238" s="44"/>
      <c r="M238" s="226" t="s">
        <v>1</v>
      </c>
      <c r="N238" s="227" t="s">
        <v>41</v>
      </c>
      <c r="O238" s="91"/>
      <c r="P238" s="228">
        <f>O238*H238</f>
        <v>0</v>
      </c>
      <c r="Q238" s="228">
        <v>0.1295</v>
      </c>
      <c r="R238" s="228">
        <f>Q238*H238</f>
        <v>66.045000000000002</v>
      </c>
      <c r="S238" s="228">
        <v>0</v>
      </c>
      <c r="T238" s="22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0" t="s">
        <v>179</v>
      </c>
      <c r="AT238" s="230" t="s">
        <v>174</v>
      </c>
      <c r="AU238" s="230" t="s">
        <v>86</v>
      </c>
      <c r="AY238" s="17" t="s">
        <v>172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84</v>
      </c>
      <c r="BK238" s="231">
        <f>ROUND(I238*H238,2)</f>
        <v>0</v>
      </c>
      <c r="BL238" s="17" t="s">
        <v>179</v>
      </c>
      <c r="BM238" s="230" t="s">
        <v>383</v>
      </c>
    </row>
    <row r="239" s="2" customFormat="1" ht="16.5" customHeight="1">
      <c r="A239" s="38"/>
      <c r="B239" s="39"/>
      <c r="C239" s="269" t="s">
        <v>384</v>
      </c>
      <c r="D239" s="269" t="s">
        <v>278</v>
      </c>
      <c r="E239" s="270" t="s">
        <v>385</v>
      </c>
      <c r="F239" s="271" t="s">
        <v>386</v>
      </c>
      <c r="G239" s="272" t="s">
        <v>107</v>
      </c>
      <c r="H239" s="273">
        <v>505</v>
      </c>
      <c r="I239" s="274"/>
      <c r="J239" s="275">
        <f>ROUND(I239*H239,2)</f>
        <v>0</v>
      </c>
      <c r="K239" s="271" t="s">
        <v>178</v>
      </c>
      <c r="L239" s="276"/>
      <c r="M239" s="277" t="s">
        <v>1</v>
      </c>
      <c r="N239" s="278" t="s">
        <v>41</v>
      </c>
      <c r="O239" s="91"/>
      <c r="P239" s="228">
        <f>O239*H239</f>
        <v>0</v>
      </c>
      <c r="Q239" s="228">
        <v>0.044999999999999998</v>
      </c>
      <c r="R239" s="228">
        <f>Q239*H239</f>
        <v>22.724999999999998</v>
      </c>
      <c r="S239" s="228">
        <v>0</v>
      </c>
      <c r="T239" s="22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209</v>
      </c>
      <c r="AT239" s="230" t="s">
        <v>278</v>
      </c>
      <c r="AU239" s="230" t="s">
        <v>86</v>
      </c>
      <c r="AY239" s="17" t="s">
        <v>172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84</v>
      </c>
      <c r="BK239" s="231">
        <f>ROUND(I239*H239,2)</f>
        <v>0</v>
      </c>
      <c r="BL239" s="17" t="s">
        <v>179</v>
      </c>
      <c r="BM239" s="230" t="s">
        <v>387</v>
      </c>
    </row>
    <row r="240" s="2" customFormat="1">
      <c r="A240" s="38"/>
      <c r="B240" s="39"/>
      <c r="C240" s="40"/>
      <c r="D240" s="234" t="s">
        <v>198</v>
      </c>
      <c r="E240" s="40"/>
      <c r="F240" s="254" t="s">
        <v>344</v>
      </c>
      <c r="G240" s="40"/>
      <c r="H240" s="40"/>
      <c r="I240" s="255"/>
      <c r="J240" s="40"/>
      <c r="K240" s="40"/>
      <c r="L240" s="44"/>
      <c r="M240" s="256"/>
      <c r="N240" s="257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198</v>
      </c>
      <c r="AU240" s="17" t="s">
        <v>86</v>
      </c>
    </row>
    <row r="241" s="2" customFormat="1" ht="16.5" customHeight="1">
      <c r="A241" s="38"/>
      <c r="B241" s="39"/>
      <c r="C241" s="269" t="s">
        <v>388</v>
      </c>
      <c r="D241" s="269" t="s">
        <v>278</v>
      </c>
      <c r="E241" s="270" t="s">
        <v>389</v>
      </c>
      <c r="F241" s="271" t="s">
        <v>390</v>
      </c>
      <c r="G241" s="272" t="s">
        <v>107</v>
      </c>
      <c r="H241" s="273">
        <v>5</v>
      </c>
      <c r="I241" s="274"/>
      <c r="J241" s="275">
        <f>ROUND(I241*H241,2)</f>
        <v>0</v>
      </c>
      <c r="K241" s="271" t="s">
        <v>178</v>
      </c>
      <c r="L241" s="276"/>
      <c r="M241" s="277" t="s">
        <v>1</v>
      </c>
      <c r="N241" s="278" t="s">
        <v>41</v>
      </c>
      <c r="O241" s="91"/>
      <c r="P241" s="228">
        <f>O241*H241</f>
        <v>0</v>
      </c>
      <c r="Q241" s="228">
        <v>0.0258</v>
      </c>
      <c r="R241" s="228">
        <f>Q241*H241</f>
        <v>0.129</v>
      </c>
      <c r="S241" s="228">
        <v>0</v>
      </c>
      <c r="T241" s="22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209</v>
      </c>
      <c r="AT241" s="230" t="s">
        <v>278</v>
      </c>
      <c r="AU241" s="230" t="s">
        <v>86</v>
      </c>
      <c r="AY241" s="17" t="s">
        <v>172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84</v>
      </c>
      <c r="BK241" s="231">
        <f>ROUND(I241*H241,2)</f>
        <v>0</v>
      </c>
      <c r="BL241" s="17" t="s">
        <v>179</v>
      </c>
      <c r="BM241" s="230" t="s">
        <v>391</v>
      </c>
    </row>
    <row r="242" s="2" customFormat="1" ht="24.15" customHeight="1">
      <c r="A242" s="38"/>
      <c r="B242" s="39"/>
      <c r="C242" s="219" t="s">
        <v>392</v>
      </c>
      <c r="D242" s="219" t="s">
        <v>174</v>
      </c>
      <c r="E242" s="220" t="s">
        <v>393</v>
      </c>
      <c r="F242" s="221" t="s">
        <v>394</v>
      </c>
      <c r="G242" s="222" t="s">
        <v>126</v>
      </c>
      <c r="H242" s="223">
        <v>2.6000000000000001</v>
      </c>
      <c r="I242" s="224"/>
      <c r="J242" s="225">
        <f>ROUND(I242*H242,2)</f>
        <v>0</v>
      </c>
      <c r="K242" s="221" t="s">
        <v>178</v>
      </c>
      <c r="L242" s="44"/>
      <c r="M242" s="226" t="s">
        <v>1</v>
      </c>
      <c r="N242" s="227" t="s">
        <v>41</v>
      </c>
      <c r="O242" s="91"/>
      <c r="P242" s="228">
        <f>O242*H242</f>
        <v>0</v>
      </c>
      <c r="Q242" s="228">
        <v>2.2563399999999998</v>
      </c>
      <c r="R242" s="228">
        <f>Q242*H242</f>
        <v>5.8664839999999998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179</v>
      </c>
      <c r="AT242" s="230" t="s">
        <v>174</v>
      </c>
      <c r="AU242" s="230" t="s">
        <v>86</v>
      </c>
      <c r="AY242" s="17" t="s">
        <v>172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84</v>
      </c>
      <c r="BK242" s="231">
        <f>ROUND(I242*H242,2)</f>
        <v>0</v>
      </c>
      <c r="BL242" s="17" t="s">
        <v>179</v>
      </c>
      <c r="BM242" s="230" t="s">
        <v>395</v>
      </c>
    </row>
    <row r="243" s="14" customFormat="1">
      <c r="A243" s="14"/>
      <c r="B243" s="244"/>
      <c r="C243" s="245"/>
      <c r="D243" s="234" t="s">
        <v>184</v>
      </c>
      <c r="E243" s="246" t="s">
        <v>1</v>
      </c>
      <c r="F243" s="247" t="s">
        <v>396</v>
      </c>
      <c r="G243" s="245"/>
      <c r="H243" s="246" t="s">
        <v>1</v>
      </c>
      <c r="I243" s="248"/>
      <c r="J243" s="245"/>
      <c r="K243" s="245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184</v>
      </c>
      <c r="AU243" s="253" t="s">
        <v>86</v>
      </c>
      <c r="AV243" s="14" t="s">
        <v>84</v>
      </c>
      <c r="AW243" s="14" t="s">
        <v>32</v>
      </c>
      <c r="AX243" s="14" t="s">
        <v>76</v>
      </c>
      <c r="AY243" s="253" t="s">
        <v>172</v>
      </c>
    </row>
    <row r="244" s="13" customFormat="1">
      <c r="A244" s="13"/>
      <c r="B244" s="232"/>
      <c r="C244" s="233"/>
      <c r="D244" s="234" t="s">
        <v>184</v>
      </c>
      <c r="E244" s="235" t="s">
        <v>1</v>
      </c>
      <c r="F244" s="236" t="s">
        <v>397</v>
      </c>
      <c r="G244" s="233"/>
      <c r="H244" s="237">
        <v>2.6000000000000001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184</v>
      </c>
      <c r="AU244" s="243" t="s">
        <v>86</v>
      </c>
      <c r="AV244" s="13" t="s">
        <v>86</v>
      </c>
      <c r="AW244" s="13" t="s">
        <v>32</v>
      </c>
      <c r="AX244" s="13" t="s">
        <v>84</v>
      </c>
      <c r="AY244" s="243" t="s">
        <v>172</v>
      </c>
    </row>
    <row r="245" s="2" customFormat="1" ht="21.75" customHeight="1">
      <c r="A245" s="38"/>
      <c r="B245" s="39"/>
      <c r="C245" s="219" t="s">
        <v>398</v>
      </c>
      <c r="D245" s="219" t="s">
        <v>174</v>
      </c>
      <c r="E245" s="220" t="s">
        <v>399</v>
      </c>
      <c r="F245" s="221" t="s">
        <v>400</v>
      </c>
      <c r="G245" s="222" t="s">
        <v>107</v>
      </c>
      <c r="H245" s="223">
        <v>5</v>
      </c>
      <c r="I245" s="224"/>
      <c r="J245" s="225">
        <f>ROUND(I245*H245,2)</f>
        <v>0</v>
      </c>
      <c r="K245" s="221" t="s">
        <v>196</v>
      </c>
      <c r="L245" s="44"/>
      <c r="M245" s="226" t="s">
        <v>1</v>
      </c>
      <c r="N245" s="227" t="s">
        <v>41</v>
      </c>
      <c r="O245" s="91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179</v>
      </c>
      <c r="AT245" s="230" t="s">
        <v>174</v>
      </c>
      <c r="AU245" s="230" t="s">
        <v>86</v>
      </c>
      <c r="AY245" s="17" t="s">
        <v>172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84</v>
      </c>
      <c r="BK245" s="231">
        <f>ROUND(I245*H245,2)</f>
        <v>0</v>
      </c>
      <c r="BL245" s="17" t="s">
        <v>179</v>
      </c>
      <c r="BM245" s="230" t="s">
        <v>401</v>
      </c>
    </row>
    <row r="246" s="12" customFormat="1" ht="22.8" customHeight="1">
      <c r="A246" s="12"/>
      <c r="B246" s="203"/>
      <c r="C246" s="204"/>
      <c r="D246" s="205" t="s">
        <v>75</v>
      </c>
      <c r="E246" s="217" t="s">
        <v>402</v>
      </c>
      <c r="F246" s="217" t="s">
        <v>403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SUM(P247:P259)</f>
        <v>0</v>
      </c>
      <c r="Q246" s="211"/>
      <c r="R246" s="212">
        <f>SUM(R247:R259)</f>
        <v>0</v>
      </c>
      <c r="S246" s="211"/>
      <c r="T246" s="213">
        <f>SUM(T247:T259)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84</v>
      </c>
      <c r="AT246" s="215" t="s">
        <v>75</v>
      </c>
      <c r="AU246" s="215" t="s">
        <v>84</v>
      </c>
      <c r="AY246" s="214" t="s">
        <v>172</v>
      </c>
      <c r="BK246" s="216">
        <f>SUM(BK247:BK259)</f>
        <v>0</v>
      </c>
    </row>
    <row r="247" s="2" customFormat="1" ht="21.75" customHeight="1">
      <c r="A247" s="38"/>
      <c r="B247" s="39"/>
      <c r="C247" s="219" t="s">
        <v>404</v>
      </c>
      <c r="D247" s="219" t="s">
        <v>174</v>
      </c>
      <c r="E247" s="220" t="s">
        <v>405</v>
      </c>
      <c r="F247" s="221" t="s">
        <v>406</v>
      </c>
      <c r="G247" s="222" t="s">
        <v>261</v>
      </c>
      <c r="H247" s="223">
        <v>85</v>
      </c>
      <c r="I247" s="224"/>
      <c r="J247" s="225">
        <f>ROUND(I247*H247,2)</f>
        <v>0</v>
      </c>
      <c r="K247" s="221" t="s">
        <v>178</v>
      </c>
      <c r="L247" s="44"/>
      <c r="M247" s="226" t="s">
        <v>1</v>
      </c>
      <c r="N247" s="227" t="s">
        <v>41</v>
      </c>
      <c r="O247" s="91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0" t="s">
        <v>179</v>
      </c>
      <c r="AT247" s="230" t="s">
        <v>174</v>
      </c>
      <c r="AU247" s="230" t="s">
        <v>86</v>
      </c>
      <c r="AY247" s="17" t="s">
        <v>172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84</v>
      </c>
      <c r="BK247" s="231">
        <f>ROUND(I247*H247,2)</f>
        <v>0</v>
      </c>
      <c r="BL247" s="17" t="s">
        <v>179</v>
      </c>
      <c r="BM247" s="230" t="s">
        <v>407</v>
      </c>
    </row>
    <row r="248" s="2" customFormat="1" ht="24.15" customHeight="1">
      <c r="A248" s="38"/>
      <c r="B248" s="39"/>
      <c r="C248" s="219" t="s">
        <v>408</v>
      </c>
      <c r="D248" s="219" t="s">
        <v>174</v>
      </c>
      <c r="E248" s="220" t="s">
        <v>409</v>
      </c>
      <c r="F248" s="221" t="s">
        <v>410</v>
      </c>
      <c r="G248" s="222" t="s">
        <v>261</v>
      </c>
      <c r="H248" s="223">
        <v>1020</v>
      </c>
      <c r="I248" s="224"/>
      <c r="J248" s="225">
        <f>ROUND(I248*H248,2)</f>
        <v>0</v>
      </c>
      <c r="K248" s="221" t="s">
        <v>178</v>
      </c>
      <c r="L248" s="44"/>
      <c r="M248" s="226" t="s">
        <v>1</v>
      </c>
      <c r="N248" s="227" t="s">
        <v>41</v>
      </c>
      <c r="O248" s="91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0" t="s">
        <v>179</v>
      </c>
      <c r="AT248" s="230" t="s">
        <v>174</v>
      </c>
      <c r="AU248" s="230" t="s">
        <v>86</v>
      </c>
      <c r="AY248" s="17" t="s">
        <v>172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84</v>
      </c>
      <c r="BK248" s="231">
        <f>ROUND(I248*H248,2)</f>
        <v>0</v>
      </c>
      <c r="BL248" s="17" t="s">
        <v>179</v>
      </c>
      <c r="BM248" s="230" t="s">
        <v>411</v>
      </c>
    </row>
    <row r="249" s="2" customFormat="1">
      <c r="A249" s="38"/>
      <c r="B249" s="39"/>
      <c r="C249" s="40"/>
      <c r="D249" s="234" t="s">
        <v>198</v>
      </c>
      <c r="E249" s="40"/>
      <c r="F249" s="254" t="s">
        <v>412</v>
      </c>
      <c r="G249" s="40"/>
      <c r="H249" s="40"/>
      <c r="I249" s="255"/>
      <c r="J249" s="40"/>
      <c r="K249" s="40"/>
      <c r="L249" s="44"/>
      <c r="M249" s="256"/>
      <c r="N249" s="257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198</v>
      </c>
      <c r="AU249" s="17" t="s">
        <v>86</v>
      </c>
    </row>
    <row r="250" s="13" customFormat="1">
      <c r="A250" s="13"/>
      <c r="B250" s="232"/>
      <c r="C250" s="233"/>
      <c r="D250" s="234" t="s">
        <v>184</v>
      </c>
      <c r="E250" s="233"/>
      <c r="F250" s="236" t="s">
        <v>413</v>
      </c>
      <c r="G250" s="233"/>
      <c r="H250" s="237">
        <v>1020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184</v>
      </c>
      <c r="AU250" s="243" t="s">
        <v>86</v>
      </c>
      <c r="AV250" s="13" t="s">
        <v>86</v>
      </c>
      <c r="AW250" s="13" t="s">
        <v>4</v>
      </c>
      <c r="AX250" s="13" t="s">
        <v>84</v>
      </c>
      <c r="AY250" s="243" t="s">
        <v>172</v>
      </c>
    </row>
    <row r="251" s="2" customFormat="1" ht="21.75" customHeight="1">
      <c r="A251" s="38"/>
      <c r="B251" s="39"/>
      <c r="C251" s="219" t="s">
        <v>414</v>
      </c>
      <c r="D251" s="219" t="s">
        <v>174</v>
      </c>
      <c r="E251" s="220" t="s">
        <v>415</v>
      </c>
      <c r="F251" s="221" t="s">
        <v>416</v>
      </c>
      <c r="G251" s="222" t="s">
        <v>261</v>
      </c>
      <c r="H251" s="223">
        <v>307.27999999999997</v>
      </c>
      <c r="I251" s="224"/>
      <c r="J251" s="225">
        <f>ROUND(I251*H251,2)</f>
        <v>0</v>
      </c>
      <c r="K251" s="221" t="s">
        <v>178</v>
      </c>
      <c r="L251" s="44"/>
      <c r="M251" s="226" t="s">
        <v>1</v>
      </c>
      <c r="N251" s="227" t="s">
        <v>41</v>
      </c>
      <c r="O251" s="91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0" t="s">
        <v>179</v>
      </c>
      <c r="AT251" s="230" t="s">
        <v>174</v>
      </c>
      <c r="AU251" s="230" t="s">
        <v>86</v>
      </c>
      <c r="AY251" s="17" t="s">
        <v>172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84</v>
      </c>
      <c r="BK251" s="231">
        <f>ROUND(I251*H251,2)</f>
        <v>0</v>
      </c>
      <c r="BL251" s="17" t="s">
        <v>179</v>
      </c>
      <c r="BM251" s="230" t="s">
        <v>417</v>
      </c>
    </row>
    <row r="252" s="2" customFormat="1" ht="24.15" customHeight="1">
      <c r="A252" s="38"/>
      <c r="B252" s="39"/>
      <c r="C252" s="219" t="s">
        <v>130</v>
      </c>
      <c r="D252" s="219" t="s">
        <v>174</v>
      </c>
      <c r="E252" s="220" t="s">
        <v>418</v>
      </c>
      <c r="F252" s="221" t="s">
        <v>419</v>
      </c>
      <c r="G252" s="222" t="s">
        <v>261</v>
      </c>
      <c r="H252" s="223">
        <v>3687.3600000000001</v>
      </c>
      <c r="I252" s="224"/>
      <c r="J252" s="225">
        <f>ROUND(I252*H252,2)</f>
        <v>0</v>
      </c>
      <c r="K252" s="221" t="s">
        <v>178</v>
      </c>
      <c r="L252" s="44"/>
      <c r="M252" s="226" t="s">
        <v>1</v>
      </c>
      <c r="N252" s="227" t="s">
        <v>41</v>
      </c>
      <c r="O252" s="91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0" t="s">
        <v>179</v>
      </c>
      <c r="AT252" s="230" t="s">
        <v>174</v>
      </c>
      <c r="AU252" s="230" t="s">
        <v>86</v>
      </c>
      <c r="AY252" s="17" t="s">
        <v>172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7" t="s">
        <v>84</v>
      </c>
      <c r="BK252" s="231">
        <f>ROUND(I252*H252,2)</f>
        <v>0</v>
      </c>
      <c r="BL252" s="17" t="s">
        <v>179</v>
      </c>
      <c r="BM252" s="230" t="s">
        <v>420</v>
      </c>
    </row>
    <row r="253" s="2" customFormat="1">
      <c r="A253" s="38"/>
      <c r="B253" s="39"/>
      <c r="C253" s="40"/>
      <c r="D253" s="234" t="s">
        <v>198</v>
      </c>
      <c r="E253" s="40"/>
      <c r="F253" s="254" t="s">
        <v>421</v>
      </c>
      <c r="G253" s="40"/>
      <c r="H253" s="40"/>
      <c r="I253" s="255"/>
      <c r="J253" s="40"/>
      <c r="K253" s="40"/>
      <c r="L253" s="44"/>
      <c r="M253" s="256"/>
      <c r="N253" s="25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198</v>
      </c>
      <c r="AU253" s="17" t="s">
        <v>86</v>
      </c>
    </row>
    <row r="254" s="13" customFormat="1">
      <c r="A254" s="13"/>
      <c r="B254" s="232"/>
      <c r="C254" s="233"/>
      <c r="D254" s="234" t="s">
        <v>184</v>
      </c>
      <c r="E254" s="233"/>
      <c r="F254" s="236" t="s">
        <v>422</v>
      </c>
      <c r="G254" s="233"/>
      <c r="H254" s="237">
        <v>3687.3600000000001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184</v>
      </c>
      <c r="AU254" s="243" t="s">
        <v>86</v>
      </c>
      <c r="AV254" s="13" t="s">
        <v>86</v>
      </c>
      <c r="AW254" s="13" t="s">
        <v>4</v>
      </c>
      <c r="AX254" s="13" t="s">
        <v>84</v>
      </c>
      <c r="AY254" s="243" t="s">
        <v>172</v>
      </c>
    </row>
    <row r="255" s="2" customFormat="1" ht="24.15" customHeight="1">
      <c r="A255" s="38"/>
      <c r="B255" s="39"/>
      <c r="C255" s="219" t="s">
        <v>423</v>
      </c>
      <c r="D255" s="219" t="s">
        <v>174</v>
      </c>
      <c r="E255" s="220" t="s">
        <v>424</v>
      </c>
      <c r="F255" s="221" t="s">
        <v>425</v>
      </c>
      <c r="G255" s="222" t="s">
        <v>261</v>
      </c>
      <c r="H255" s="223">
        <v>392.27999999999997</v>
      </c>
      <c r="I255" s="224"/>
      <c r="J255" s="225">
        <f>ROUND(I255*H255,2)</f>
        <v>0</v>
      </c>
      <c r="K255" s="221" t="s">
        <v>178</v>
      </c>
      <c r="L255" s="44"/>
      <c r="M255" s="226" t="s">
        <v>1</v>
      </c>
      <c r="N255" s="227" t="s">
        <v>41</v>
      </c>
      <c r="O255" s="91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0" t="s">
        <v>179</v>
      </c>
      <c r="AT255" s="230" t="s">
        <v>174</v>
      </c>
      <c r="AU255" s="230" t="s">
        <v>86</v>
      </c>
      <c r="AY255" s="17" t="s">
        <v>172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7" t="s">
        <v>84</v>
      </c>
      <c r="BK255" s="231">
        <f>ROUND(I255*H255,2)</f>
        <v>0</v>
      </c>
      <c r="BL255" s="17" t="s">
        <v>179</v>
      </c>
      <c r="BM255" s="230" t="s">
        <v>426</v>
      </c>
    </row>
    <row r="256" s="2" customFormat="1" ht="37.8" customHeight="1">
      <c r="A256" s="38"/>
      <c r="B256" s="39"/>
      <c r="C256" s="219" t="s">
        <v>427</v>
      </c>
      <c r="D256" s="219" t="s">
        <v>174</v>
      </c>
      <c r="E256" s="220" t="s">
        <v>428</v>
      </c>
      <c r="F256" s="221" t="s">
        <v>429</v>
      </c>
      <c r="G256" s="222" t="s">
        <v>261</v>
      </c>
      <c r="H256" s="223">
        <v>252.90000000000001</v>
      </c>
      <c r="I256" s="224"/>
      <c r="J256" s="225">
        <f>ROUND(I256*H256,2)</f>
        <v>0</v>
      </c>
      <c r="K256" s="221" t="s">
        <v>178</v>
      </c>
      <c r="L256" s="44"/>
      <c r="M256" s="226" t="s">
        <v>1</v>
      </c>
      <c r="N256" s="227" t="s">
        <v>41</v>
      </c>
      <c r="O256" s="91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0" t="s">
        <v>179</v>
      </c>
      <c r="AT256" s="230" t="s">
        <v>174</v>
      </c>
      <c r="AU256" s="230" t="s">
        <v>86</v>
      </c>
      <c r="AY256" s="17" t="s">
        <v>172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7" t="s">
        <v>84</v>
      </c>
      <c r="BK256" s="231">
        <f>ROUND(I256*H256,2)</f>
        <v>0</v>
      </c>
      <c r="BL256" s="17" t="s">
        <v>179</v>
      </c>
      <c r="BM256" s="230" t="s">
        <v>430</v>
      </c>
    </row>
    <row r="257" s="2" customFormat="1" ht="44.25" customHeight="1">
      <c r="A257" s="38"/>
      <c r="B257" s="39"/>
      <c r="C257" s="219" t="s">
        <v>431</v>
      </c>
      <c r="D257" s="219" t="s">
        <v>174</v>
      </c>
      <c r="E257" s="220" t="s">
        <v>432</v>
      </c>
      <c r="F257" s="221" t="s">
        <v>433</v>
      </c>
      <c r="G257" s="222" t="s">
        <v>261</v>
      </c>
      <c r="H257" s="223">
        <v>85</v>
      </c>
      <c r="I257" s="224"/>
      <c r="J257" s="225">
        <f>ROUND(I257*H257,2)</f>
        <v>0</v>
      </c>
      <c r="K257" s="221" t="s">
        <v>178</v>
      </c>
      <c r="L257" s="44"/>
      <c r="M257" s="226" t="s">
        <v>1</v>
      </c>
      <c r="N257" s="227" t="s">
        <v>41</v>
      </c>
      <c r="O257" s="91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0" t="s">
        <v>179</v>
      </c>
      <c r="AT257" s="230" t="s">
        <v>174</v>
      </c>
      <c r="AU257" s="230" t="s">
        <v>86</v>
      </c>
      <c r="AY257" s="17" t="s">
        <v>172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7" t="s">
        <v>84</v>
      </c>
      <c r="BK257" s="231">
        <f>ROUND(I257*H257,2)</f>
        <v>0</v>
      </c>
      <c r="BL257" s="17" t="s">
        <v>179</v>
      </c>
      <c r="BM257" s="230" t="s">
        <v>434</v>
      </c>
    </row>
    <row r="258" s="2" customFormat="1" ht="44.25" customHeight="1">
      <c r="A258" s="38"/>
      <c r="B258" s="39"/>
      <c r="C258" s="219" t="s">
        <v>435</v>
      </c>
      <c r="D258" s="219" t="s">
        <v>174</v>
      </c>
      <c r="E258" s="220" t="s">
        <v>436</v>
      </c>
      <c r="F258" s="221" t="s">
        <v>437</v>
      </c>
      <c r="G258" s="222" t="s">
        <v>261</v>
      </c>
      <c r="H258" s="223">
        <v>54.380000000000003</v>
      </c>
      <c r="I258" s="224"/>
      <c r="J258" s="225">
        <f>ROUND(I258*H258,2)</f>
        <v>0</v>
      </c>
      <c r="K258" s="221" t="s">
        <v>178</v>
      </c>
      <c r="L258" s="44"/>
      <c r="M258" s="226" t="s">
        <v>1</v>
      </c>
      <c r="N258" s="227" t="s">
        <v>41</v>
      </c>
      <c r="O258" s="91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0" t="s">
        <v>179</v>
      </c>
      <c r="AT258" s="230" t="s">
        <v>174</v>
      </c>
      <c r="AU258" s="230" t="s">
        <v>86</v>
      </c>
      <c r="AY258" s="17" t="s">
        <v>172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84</v>
      </c>
      <c r="BK258" s="231">
        <f>ROUND(I258*H258,2)</f>
        <v>0</v>
      </c>
      <c r="BL258" s="17" t="s">
        <v>179</v>
      </c>
      <c r="BM258" s="230" t="s">
        <v>438</v>
      </c>
    </row>
    <row r="259" s="2" customFormat="1">
      <c r="A259" s="38"/>
      <c r="B259" s="39"/>
      <c r="C259" s="40"/>
      <c r="D259" s="234" t="s">
        <v>198</v>
      </c>
      <c r="E259" s="40"/>
      <c r="F259" s="254" t="s">
        <v>439</v>
      </c>
      <c r="G259" s="40"/>
      <c r="H259" s="40"/>
      <c r="I259" s="255"/>
      <c r="J259" s="40"/>
      <c r="K259" s="40"/>
      <c r="L259" s="44"/>
      <c r="M259" s="256"/>
      <c r="N259" s="257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198</v>
      </c>
      <c r="AU259" s="17" t="s">
        <v>86</v>
      </c>
    </row>
    <row r="260" s="12" customFormat="1" ht="22.8" customHeight="1">
      <c r="A260" s="12"/>
      <c r="B260" s="203"/>
      <c r="C260" s="204"/>
      <c r="D260" s="205" t="s">
        <v>75</v>
      </c>
      <c r="E260" s="217" t="s">
        <v>440</v>
      </c>
      <c r="F260" s="217" t="s">
        <v>441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P261</f>
        <v>0</v>
      </c>
      <c r="Q260" s="211"/>
      <c r="R260" s="212">
        <f>R261</f>
        <v>0</v>
      </c>
      <c r="S260" s="211"/>
      <c r="T260" s="213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84</v>
      </c>
      <c r="AT260" s="215" t="s">
        <v>75</v>
      </c>
      <c r="AU260" s="215" t="s">
        <v>84</v>
      </c>
      <c r="AY260" s="214" t="s">
        <v>172</v>
      </c>
      <c r="BK260" s="216">
        <f>BK261</f>
        <v>0</v>
      </c>
    </row>
    <row r="261" s="2" customFormat="1" ht="24.15" customHeight="1">
      <c r="A261" s="38"/>
      <c r="B261" s="39"/>
      <c r="C261" s="219" t="s">
        <v>442</v>
      </c>
      <c r="D261" s="219" t="s">
        <v>174</v>
      </c>
      <c r="E261" s="220" t="s">
        <v>443</v>
      </c>
      <c r="F261" s="221" t="s">
        <v>444</v>
      </c>
      <c r="G261" s="222" t="s">
        <v>261</v>
      </c>
      <c r="H261" s="223">
        <v>296.53699999999998</v>
      </c>
      <c r="I261" s="224"/>
      <c r="J261" s="225">
        <f>ROUND(I261*H261,2)</f>
        <v>0</v>
      </c>
      <c r="K261" s="221" t="s">
        <v>178</v>
      </c>
      <c r="L261" s="44"/>
      <c r="M261" s="226" t="s">
        <v>1</v>
      </c>
      <c r="N261" s="227" t="s">
        <v>41</v>
      </c>
      <c r="O261" s="91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0" t="s">
        <v>179</v>
      </c>
      <c r="AT261" s="230" t="s">
        <v>174</v>
      </c>
      <c r="AU261" s="230" t="s">
        <v>86</v>
      </c>
      <c r="AY261" s="17" t="s">
        <v>172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84</v>
      </c>
      <c r="BK261" s="231">
        <f>ROUND(I261*H261,2)</f>
        <v>0</v>
      </c>
      <c r="BL261" s="17" t="s">
        <v>179</v>
      </c>
      <c r="BM261" s="230" t="s">
        <v>445</v>
      </c>
    </row>
    <row r="262" s="12" customFormat="1" ht="25.92" customHeight="1">
      <c r="A262" s="12"/>
      <c r="B262" s="203"/>
      <c r="C262" s="204"/>
      <c r="D262" s="205" t="s">
        <v>75</v>
      </c>
      <c r="E262" s="206" t="s">
        <v>446</v>
      </c>
      <c r="F262" s="206" t="s">
        <v>447</v>
      </c>
      <c r="G262" s="204"/>
      <c r="H262" s="204"/>
      <c r="I262" s="207"/>
      <c r="J262" s="208">
        <f>BK262</f>
        <v>0</v>
      </c>
      <c r="K262" s="204"/>
      <c r="L262" s="209"/>
      <c r="M262" s="210"/>
      <c r="N262" s="211"/>
      <c r="O262" s="211"/>
      <c r="P262" s="212">
        <f>SUM(P263:P274)</f>
        <v>0</v>
      </c>
      <c r="Q262" s="211"/>
      <c r="R262" s="212">
        <f>SUM(R263:R274)</f>
        <v>0</v>
      </c>
      <c r="S262" s="211"/>
      <c r="T262" s="213">
        <f>SUM(T263:T274)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179</v>
      </c>
      <c r="AT262" s="215" t="s">
        <v>75</v>
      </c>
      <c r="AU262" s="215" t="s">
        <v>76</v>
      </c>
      <c r="AY262" s="214" t="s">
        <v>172</v>
      </c>
      <c r="BK262" s="216">
        <f>SUM(BK263:BK274)</f>
        <v>0</v>
      </c>
    </row>
    <row r="263" s="2" customFormat="1" ht="16.5" customHeight="1">
      <c r="A263" s="38"/>
      <c r="B263" s="39"/>
      <c r="C263" s="219" t="s">
        <v>120</v>
      </c>
      <c r="D263" s="219" t="s">
        <v>174</v>
      </c>
      <c r="E263" s="220" t="s">
        <v>448</v>
      </c>
      <c r="F263" s="221" t="s">
        <v>449</v>
      </c>
      <c r="G263" s="222" t="s">
        <v>450</v>
      </c>
      <c r="H263" s="223">
        <v>100</v>
      </c>
      <c r="I263" s="224"/>
      <c r="J263" s="225">
        <f>ROUND(I263*H263,2)</f>
        <v>0</v>
      </c>
      <c r="K263" s="221" t="s">
        <v>178</v>
      </c>
      <c r="L263" s="44"/>
      <c r="M263" s="226" t="s">
        <v>1</v>
      </c>
      <c r="N263" s="227" t="s">
        <v>41</v>
      </c>
      <c r="O263" s="91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0" t="s">
        <v>451</v>
      </c>
      <c r="AT263" s="230" t="s">
        <v>174</v>
      </c>
      <c r="AU263" s="230" t="s">
        <v>84</v>
      </c>
      <c r="AY263" s="17" t="s">
        <v>172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84</v>
      </c>
      <c r="BK263" s="231">
        <f>ROUND(I263*H263,2)</f>
        <v>0</v>
      </c>
      <c r="BL263" s="17" t="s">
        <v>451</v>
      </c>
      <c r="BM263" s="230" t="s">
        <v>452</v>
      </c>
    </row>
    <row r="264" s="14" customFormat="1">
      <c r="A264" s="14"/>
      <c r="B264" s="244"/>
      <c r="C264" s="245"/>
      <c r="D264" s="234" t="s">
        <v>184</v>
      </c>
      <c r="E264" s="246" t="s">
        <v>1</v>
      </c>
      <c r="F264" s="247" t="s">
        <v>453</v>
      </c>
      <c r="G264" s="245"/>
      <c r="H264" s="246" t="s">
        <v>1</v>
      </c>
      <c r="I264" s="248"/>
      <c r="J264" s="245"/>
      <c r="K264" s="245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184</v>
      </c>
      <c r="AU264" s="253" t="s">
        <v>84</v>
      </c>
      <c r="AV264" s="14" t="s">
        <v>84</v>
      </c>
      <c r="AW264" s="14" t="s">
        <v>32</v>
      </c>
      <c r="AX264" s="14" t="s">
        <v>76</v>
      </c>
      <c r="AY264" s="253" t="s">
        <v>172</v>
      </c>
    </row>
    <row r="265" s="13" customFormat="1">
      <c r="A265" s="13"/>
      <c r="B265" s="232"/>
      <c r="C265" s="233"/>
      <c r="D265" s="234" t="s">
        <v>184</v>
      </c>
      <c r="E265" s="235" t="s">
        <v>1</v>
      </c>
      <c r="F265" s="236" t="s">
        <v>454</v>
      </c>
      <c r="G265" s="233"/>
      <c r="H265" s="237">
        <v>100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184</v>
      </c>
      <c r="AU265" s="243" t="s">
        <v>84</v>
      </c>
      <c r="AV265" s="13" t="s">
        <v>86</v>
      </c>
      <c r="AW265" s="13" t="s">
        <v>32</v>
      </c>
      <c r="AX265" s="13" t="s">
        <v>84</v>
      </c>
      <c r="AY265" s="243" t="s">
        <v>172</v>
      </c>
    </row>
    <row r="266" s="2" customFormat="1" ht="21.75" customHeight="1">
      <c r="A266" s="38"/>
      <c r="B266" s="39"/>
      <c r="C266" s="219" t="s">
        <v>455</v>
      </c>
      <c r="D266" s="219" t="s">
        <v>174</v>
      </c>
      <c r="E266" s="220" t="s">
        <v>456</v>
      </c>
      <c r="F266" s="221" t="s">
        <v>457</v>
      </c>
      <c r="G266" s="222" t="s">
        <v>450</v>
      </c>
      <c r="H266" s="223">
        <v>50</v>
      </c>
      <c r="I266" s="224"/>
      <c r="J266" s="225">
        <f>ROUND(I266*H266,2)</f>
        <v>0</v>
      </c>
      <c r="K266" s="221" t="s">
        <v>178</v>
      </c>
      <c r="L266" s="44"/>
      <c r="M266" s="226" t="s">
        <v>1</v>
      </c>
      <c r="N266" s="227" t="s">
        <v>41</v>
      </c>
      <c r="O266" s="91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0" t="s">
        <v>451</v>
      </c>
      <c r="AT266" s="230" t="s">
        <v>174</v>
      </c>
      <c r="AU266" s="230" t="s">
        <v>84</v>
      </c>
      <c r="AY266" s="17" t="s">
        <v>172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7" t="s">
        <v>84</v>
      </c>
      <c r="BK266" s="231">
        <f>ROUND(I266*H266,2)</f>
        <v>0</v>
      </c>
      <c r="BL266" s="17" t="s">
        <v>451</v>
      </c>
      <c r="BM266" s="230" t="s">
        <v>458</v>
      </c>
    </row>
    <row r="267" s="14" customFormat="1">
      <c r="A267" s="14"/>
      <c r="B267" s="244"/>
      <c r="C267" s="245"/>
      <c r="D267" s="234" t="s">
        <v>184</v>
      </c>
      <c r="E267" s="246" t="s">
        <v>1</v>
      </c>
      <c r="F267" s="247" t="s">
        <v>459</v>
      </c>
      <c r="G267" s="245"/>
      <c r="H267" s="246" t="s">
        <v>1</v>
      </c>
      <c r="I267" s="248"/>
      <c r="J267" s="245"/>
      <c r="K267" s="245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184</v>
      </c>
      <c r="AU267" s="253" t="s">
        <v>84</v>
      </c>
      <c r="AV267" s="14" t="s">
        <v>84</v>
      </c>
      <c r="AW267" s="14" t="s">
        <v>32</v>
      </c>
      <c r="AX267" s="14" t="s">
        <v>76</v>
      </c>
      <c r="AY267" s="253" t="s">
        <v>172</v>
      </c>
    </row>
    <row r="268" s="13" customFormat="1">
      <c r="A268" s="13"/>
      <c r="B268" s="232"/>
      <c r="C268" s="233"/>
      <c r="D268" s="234" t="s">
        <v>184</v>
      </c>
      <c r="E268" s="235" t="s">
        <v>1</v>
      </c>
      <c r="F268" s="236" t="s">
        <v>130</v>
      </c>
      <c r="G268" s="233"/>
      <c r="H268" s="237">
        <v>50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184</v>
      </c>
      <c r="AU268" s="243" t="s">
        <v>84</v>
      </c>
      <c r="AV268" s="13" t="s">
        <v>86</v>
      </c>
      <c r="AW268" s="13" t="s">
        <v>32</v>
      </c>
      <c r="AX268" s="13" t="s">
        <v>84</v>
      </c>
      <c r="AY268" s="243" t="s">
        <v>172</v>
      </c>
    </row>
    <row r="269" s="2" customFormat="1" ht="16.5" customHeight="1">
      <c r="A269" s="38"/>
      <c r="B269" s="39"/>
      <c r="C269" s="219" t="s">
        <v>460</v>
      </c>
      <c r="D269" s="219" t="s">
        <v>174</v>
      </c>
      <c r="E269" s="220" t="s">
        <v>461</v>
      </c>
      <c r="F269" s="221" t="s">
        <v>462</v>
      </c>
      <c r="G269" s="222" t="s">
        <v>450</v>
      </c>
      <c r="H269" s="223">
        <v>100</v>
      </c>
      <c r="I269" s="224"/>
      <c r="J269" s="225">
        <f>ROUND(I269*H269,2)</f>
        <v>0</v>
      </c>
      <c r="K269" s="221" t="s">
        <v>178</v>
      </c>
      <c r="L269" s="44"/>
      <c r="M269" s="226" t="s">
        <v>1</v>
      </c>
      <c r="N269" s="227" t="s">
        <v>41</v>
      </c>
      <c r="O269" s="91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0" t="s">
        <v>451</v>
      </c>
      <c r="AT269" s="230" t="s">
        <v>174</v>
      </c>
      <c r="AU269" s="230" t="s">
        <v>84</v>
      </c>
      <c r="AY269" s="17" t="s">
        <v>172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7" t="s">
        <v>84</v>
      </c>
      <c r="BK269" s="231">
        <f>ROUND(I269*H269,2)</f>
        <v>0</v>
      </c>
      <c r="BL269" s="17" t="s">
        <v>451</v>
      </c>
      <c r="BM269" s="230" t="s">
        <v>463</v>
      </c>
    </row>
    <row r="270" s="14" customFormat="1">
      <c r="A270" s="14"/>
      <c r="B270" s="244"/>
      <c r="C270" s="245"/>
      <c r="D270" s="234" t="s">
        <v>184</v>
      </c>
      <c r="E270" s="246" t="s">
        <v>1</v>
      </c>
      <c r="F270" s="247" t="s">
        <v>464</v>
      </c>
      <c r="G270" s="245"/>
      <c r="H270" s="246" t="s">
        <v>1</v>
      </c>
      <c r="I270" s="248"/>
      <c r="J270" s="245"/>
      <c r="K270" s="245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184</v>
      </c>
      <c r="AU270" s="253" t="s">
        <v>84</v>
      </c>
      <c r="AV270" s="14" t="s">
        <v>84</v>
      </c>
      <c r="AW270" s="14" t="s">
        <v>32</v>
      </c>
      <c r="AX270" s="14" t="s">
        <v>76</v>
      </c>
      <c r="AY270" s="253" t="s">
        <v>172</v>
      </c>
    </row>
    <row r="271" s="13" customFormat="1">
      <c r="A271" s="13"/>
      <c r="B271" s="232"/>
      <c r="C271" s="233"/>
      <c r="D271" s="234" t="s">
        <v>184</v>
      </c>
      <c r="E271" s="235" t="s">
        <v>1</v>
      </c>
      <c r="F271" s="236" t="s">
        <v>454</v>
      </c>
      <c r="G271" s="233"/>
      <c r="H271" s="237">
        <v>100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184</v>
      </c>
      <c r="AU271" s="243" t="s">
        <v>84</v>
      </c>
      <c r="AV271" s="13" t="s">
        <v>86</v>
      </c>
      <c r="AW271" s="13" t="s">
        <v>32</v>
      </c>
      <c r="AX271" s="13" t="s">
        <v>84</v>
      </c>
      <c r="AY271" s="243" t="s">
        <v>172</v>
      </c>
    </row>
    <row r="272" s="2" customFormat="1" ht="16.5" customHeight="1">
      <c r="A272" s="38"/>
      <c r="B272" s="39"/>
      <c r="C272" s="219" t="s">
        <v>465</v>
      </c>
      <c r="D272" s="219" t="s">
        <v>174</v>
      </c>
      <c r="E272" s="220" t="s">
        <v>466</v>
      </c>
      <c r="F272" s="221" t="s">
        <v>467</v>
      </c>
      <c r="G272" s="222" t="s">
        <v>450</v>
      </c>
      <c r="H272" s="223">
        <v>50</v>
      </c>
      <c r="I272" s="224"/>
      <c r="J272" s="225">
        <f>ROUND(I272*H272,2)</f>
        <v>0</v>
      </c>
      <c r="K272" s="221" t="s">
        <v>178</v>
      </c>
      <c r="L272" s="44"/>
      <c r="M272" s="226" t="s">
        <v>1</v>
      </c>
      <c r="N272" s="227" t="s">
        <v>41</v>
      </c>
      <c r="O272" s="91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0" t="s">
        <v>451</v>
      </c>
      <c r="AT272" s="230" t="s">
        <v>174</v>
      </c>
      <c r="AU272" s="230" t="s">
        <v>84</v>
      </c>
      <c r="AY272" s="17" t="s">
        <v>172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7" t="s">
        <v>84</v>
      </c>
      <c r="BK272" s="231">
        <f>ROUND(I272*H272,2)</f>
        <v>0</v>
      </c>
      <c r="BL272" s="17" t="s">
        <v>451</v>
      </c>
      <c r="BM272" s="230" t="s">
        <v>468</v>
      </c>
    </row>
    <row r="273" s="14" customFormat="1">
      <c r="A273" s="14"/>
      <c r="B273" s="244"/>
      <c r="C273" s="245"/>
      <c r="D273" s="234" t="s">
        <v>184</v>
      </c>
      <c r="E273" s="246" t="s">
        <v>1</v>
      </c>
      <c r="F273" s="247" t="s">
        <v>464</v>
      </c>
      <c r="G273" s="245"/>
      <c r="H273" s="246" t="s">
        <v>1</v>
      </c>
      <c r="I273" s="248"/>
      <c r="J273" s="245"/>
      <c r="K273" s="245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184</v>
      </c>
      <c r="AU273" s="253" t="s">
        <v>84</v>
      </c>
      <c r="AV273" s="14" t="s">
        <v>84</v>
      </c>
      <c r="AW273" s="14" t="s">
        <v>32</v>
      </c>
      <c r="AX273" s="14" t="s">
        <v>76</v>
      </c>
      <c r="AY273" s="253" t="s">
        <v>172</v>
      </c>
    </row>
    <row r="274" s="13" customFormat="1">
      <c r="A274" s="13"/>
      <c r="B274" s="232"/>
      <c r="C274" s="233"/>
      <c r="D274" s="234" t="s">
        <v>184</v>
      </c>
      <c r="E274" s="235" t="s">
        <v>1</v>
      </c>
      <c r="F274" s="236" t="s">
        <v>130</v>
      </c>
      <c r="G274" s="233"/>
      <c r="H274" s="237">
        <v>50</v>
      </c>
      <c r="I274" s="238"/>
      <c r="J274" s="233"/>
      <c r="K274" s="233"/>
      <c r="L274" s="239"/>
      <c r="M274" s="279"/>
      <c r="N274" s="280"/>
      <c r="O274" s="280"/>
      <c r="P274" s="280"/>
      <c r="Q274" s="280"/>
      <c r="R274" s="280"/>
      <c r="S274" s="280"/>
      <c r="T274" s="28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184</v>
      </c>
      <c r="AU274" s="243" t="s">
        <v>84</v>
      </c>
      <c r="AV274" s="13" t="s">
        <v>86</v>
      </c>
      <c r="AW274" s="13" t="s">
        <v>32</v>
      </c>
      <c r="AX274" s="13" t="s">
        <v>84</v>
      </c>
      <c r="AY274" s="243" t="s">
        <v>172</v>
      </c>
    </row>
    <row r="275" s="2" customFormat="1" ht="6.96" customHeight="1">
      <c r="A275" s="38"/>
      <c r="B275" s="66"/>
      <c r="C275" s="67"/>
      <c r="D275" s="67"/>
      <c r="E275" s="67"/>
      <c r="F275" s="67"/>
      <c r="G275" s="67"/>
      <c r="H275" s="67"/>
      <c r="I275" s="67"/>
      <c r="J275" s="67"/>
      <c r="K275" s="67"/>
      <c r="L275" s="44"/>
      <c r="M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</row>
  </sheetData>
  <sheetProtection sheet="1" autoFilter="0" formatColumns="0" formatRows="0" objects="1" scenarios="1" spinCount="100000" saltValue="DIu3K2LScvqgbLzZkRv7QDzT4FpiUCFfj0s6/sVYssohIlo0NHTos/XpRiNcQ6j3RTUEcbn8JpafVCvgBwk/Kw==" hashValue="+JZ3LtysXYI8pvWp4WPGoo3jxP67yoojWGh5jW9wTG6MbW17t1q9g4d24BBNNlF8xft538HFh6l3pVQPRdnhyQ==" algorithmName="SHA-512" password="CC4B"/>
  <autoFilter ref="C124:K27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136" t="s">
        <v>469</v>
      </c>
      <c r="BA2" s="136" t="s">
        <v>470</v>
      </c>
      <c r="BB2" s="136" t="s">
        <v>107</v>
      </c>
      <c r="BC2" s="136" t="s">
        <v>471</v>
      </c>
      <c r="BD2" s="136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  <c r="AZ3" s="136" t="s">
        <v>472</v>
      </c>
      <c r="BA3" s="136" t="s">
        <v>473</v>
      </c>
      <c r="BB3" s="136" t="s">
        <v>177</v>
      </c>
      <c r="BC3" s="136" t="s">
        <v>201</v>
      </c>
      <c r="BD3" s="136" t="s">
        <v>97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474</v>
      </c>
      <c r="BA4" s="136" t="s">
        <v>475</v>
      </c>
      <c r="BB4" s="136" t="s">
        <v>177</v>
      </c>
      <c r="BC4" s="136" t="s">
        <v>123</v>
      </c>
      <c r="BD4" s="136" t="s">
        <v>97</v>
      </c>
    </row>
    <row r="5" s="1" customFormat="1" ht="6.96" customHeight="1">
      <c r="B5" s="20"/>
      <c r="L5" s="20"/>
      <c r="AZ5" s="136" t="s">
        <v>476</v>
      </c>
      <c r="BA5" s="136" t="s">
        <v>477</v>
      </c>
      <c r="BB5" s="136" t="s">
        <v>177</v>
      </c>
      <c r="BC5" s="136" t="s">
        <v>201</v>
      </c>
      <c r="BD5" s="136" t="s">
        <v>97</v>
      </c>
    </row>
    <row r="6" s="1" customFormat="1" ht="12" customHeight="1">
      <c r="B6" s="20"/>
      <c r="D6" s="141" t="s">
        <v>16</v>
      </c>
      <c r="L6" s="20"/>
      <c r="AZ6" s="136" t="s">
        <v>478</v>
      </c>
      <c r="BA6" s="136" t="s">
        <v>479</v>
      </c>
      <c r="BB6" s="136" t="s">
        <v>177</v>
      </c>
      <c r="BC6" s="136" t="s">
        <v>201</v>
      </c>
      <c r="BD6" s="136" t="s">
        <v>97</v>
      </c>
    </row>
    <row r="7" s="1" customFormat="1" ht="16.5" customHeight="1">
      <c r="B7" s="20"/>
      <c r="E7" s="142" t="str">
        <f>'Rekapitulace stavby'!K6</f>
        <v>CHODNÍK DUCHCOVSKÁ U ŽEL.PŘEJEZDU</v>
      </c>
      <c r="F7" s="141"/>
      <c r="G7" s="141"/>
      <c r="H7" s="141"/>
      <c r="L7" s="20"/>
      <c r="AZ7" s="136" t="s">
        <v>480</v>
      </c>
      <c r="BA7" s="136" t="s">
        <v>481</v>
      </c>
      <c r="BB7" s="136" t="s">
        <v>107</v>
      </c>
      <c r="BC7" s="136" t="s">
        <v>482</v>
      </c>
      <c r="BD7" s="136" t="s">
        <v>97</v>
      </c>
    </row>
    <row r="8" s="2" customFormat="1" ht="12" customHeight="1">
      <c r="A8" s="38"/>
      <c r="B8" s="44"/>
      <c r="C8" s="38"/>
      <c r="D8" s="141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483</v>
      </c>
      <c r="BA8" s="136" t="s">
        <v>484</v>
      </c>
      <c r="BB8" s="136" t="s">
        <v>107</v>
      </c>
      <c r="BC8" s="136" t="s">
        <v>100</v>
      </c>
      <c r="BD8" s="136" t="s">
        <v>97</v>
      </c>
    </row>
    <row r="9" s="2" customFormat="1" ht="16.5" customHeight="1">
      <c r="A9" s="38"/>
      <c r="B9" s="44"/>
      <c r="C9" s="38"/>
      <c r="D9" s="38"/>
      <c r="E9" s="143" t="s">
        <v>485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486</v>
      </c>
      <c r="BA9" s="136" t="s">
        <v>487</v>
      </c>
      <c r="BB9" s="136" t="s">
        <v>107</v>
      </c>
      <c r="BC9" s="136" t="s">
        <v>330</v>
      </c>
      <c r="BD9" s="136" t="s">
        <v>97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488</v>
      </c>
      <c r="BA10" s="136" t="s">
        <v>489</v>
      </c>
      <c r="BB10" s="136" t="s">
        <v>126</v>
      </c>
      <c r="BC10" s="136" t="s">
        <v>490</v>
      </c>
      <c r="BD10" s="136" t="s">
        <v>97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9. 2. 2023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ROUND((SUM(BE122:BE234)),  2)</f>
        <v>0</v>
      </c>
      <c r="G33" s="38"/>
      <c r="H33" s="38"/>
      <c r="I33" s="156">
        <v>0.20999999999999999</v>
      </c>
      <c r="J33" s="155">
        <f>ROUND(((SUM(BE122:BE234))*I33),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ROUND((SUM(BF122:BF234)),  2)</f>
        <v>0</v>
      </c>
      <c r="G34" s="38"/>
      <c r="H34" s="38"/>
      <c r="I34" s="156">
        <v>0.14999999999999999</v>
      </c>
      <c r="J34" s="155">
        <f>ROUND(((SUM(BF122:BF234))*I34),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ROUND((SUM(BG122:BG234)),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ROUND((SUM(BH122:BH234)),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ROUND((SUM(BI122:BI234)),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144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CHODNÍK DUCHCOVSKÁ U ŽEL.PŘEJEZDU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ZRN2 -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9. 2. 2023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RAPID MOST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ING.VLADIMÍR 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145</v>
      </c>
      <c r="D94" s="177"/>
      <c r="E94" s="177"/>
      <c r="F94" s="177"/>
      <c r="G94" s="177"/>
      <c r="H94" s="177"/>
      <c r="I94" s="177"/>
      <c r="J94" s="178" t="s">
        <v>146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147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148</v>
      </c>
    </row>
    <row r="97" hidden="1" s="9" customFormat="1" ht="24.96" customHeight="1">
      <c r="A97" s="9"/>
      <c r="B97" s="180"/>
      <c r="C97" s="181"/>
      <c r="D97" s="182" t="s">
        <v>491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150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80"/>
      <c r="C99" s="181"/>
      <c r="D99" s="182" t="s">
        <v>492</v>
      </c>
      <c r="E99" s="183"/>
      <c r="F99" s="183"/>
      <c r="G99" s="183"/>
      <c r="H99" s="183"/>
      <c r="I99" s="183"/>
      <c r="J99" s="184">
        <f>J128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6"/>
      <c r="C100" s="187"/>
      <c r="D100" s="188" t="s">
        <v>493</v>
      </c>
      <c r="E100" s="189"/>
      <c r="F100" s="189"/>
      <c r="G100" s="189"/>
      <c r="H100" s="189"/>
      <c r="I100" s="189"/>
      <c r="J100" s="190">
        <f>J129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494</v>
      </c>
      <c r="E101" s="189"/>
      <c r="F101" s="189"/>
      <c r="G101" s="189"/>
      <c r="H101" s="189"/>
      <c r="I101" s="189"/>
      <c r="J101" s="190">
        <f>J188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495</v>
      </c>
      <c r="E102" s="189"/>
      <c r="F102" s="189"/>
      <c r="G102" s="189"/>
      <c r="H102" s="189"/>
      <c r="I102" s="189"/>
      <c r="J102" s="190">
        <f>J224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CHODNÍK DUCHCOVSKÁ U ŽEL.PŘEJEZDU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ZRN2 - VEŘEJNÉ OSVĚTLENÍ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TEPLICE</v>
      </c>
      <c r="G116" s="40"/>
      <c r="H116" s="40"/>
      <c r="I116" s="32" t="s">
        <v>22</v>
      </c>
      <c r="J116" s="79" t="str">
        <f>IF(J12="","",J12)</f>
        <v>9. 2. 2023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STATUTÁRNÍ MĚSTO TEPLICE</v>
      </c>
      <c r="G118" s="40"/>
      <c r="H118" s="40"/>
      <c r="I118" s="32" t="s">
        <v>30</v>
      </c>
      <c r="J118" s="36" t="str">
        <f>E21</f>
        <v>RAPID MOST SPOL. S 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ING.VLADIMÍR PLHÁK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159</v>
      </c>
      <c r="D121" s="195" t="s">
        <v>61</v>
      </c>
      <c r="E121" s="195" t="s">
        <v>57</v>
      </c>
      <c r="F121" s="195" t="s">
        <v>58</v>
      </c>
      <c r="G121" s="195" t="s">
        <v>160</v>
      </c>
      <c r="H121" s="195" t="s">
        <v>161</v>
      </c>
      <c r="I121" s="195" t="s">
        <v>162</v>
      </c>
      <c r="J121" s="195" t="s">
        <v>146</v>
      </c>
      <c r="K121" s="196" t="s">
        <v>163</v>
      </c>
      <c r="L121" s="197"/>
      <c r="M121" s="100" t="s">
        <v>1</v>
      </c>
      <c r="N121" s="101" t="s">
        <v>40</v>
      </c>
      <c r="O121" s="101" t="s">
        <v>164</v>
      </c>
      <c r="P121" s="101" t="s">
        <v>165</v>
      </c>
      <c r="Q121" s="101" t="s">
        <v>166</v>
      </c>
      <c r="R121" s="101" t="s">
        <v>167</v>
      </c>
      <c r="S121" s="101" t="s">
        <v>168</v>
      </c>
      <c r="T121" s="102" t="s">
        <v>169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170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P123+P128</f>
        <v>0</v>
      </c>
      <c r="Q122" s="104"/>
      <c r="R122" s="200">
        <f>R123+R128</f>
        <v>111.6107671</v>
      </c>
      <c r="S122" s="104"/>
      <c r="T122" s="201">
        <f>T123+T128</f>
        <v>10.4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148</v>
      </c>
      <c r="BK122" s="202">
        <f>BK123+BK128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171</v>
      </c>
      <c r="F123" s="206" t="s">
        <v>496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0.02937942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76</v>
      </c>
      <c r="AY123" s="214" t="s">
        <v>172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84</v>
      </c>
      <c r="F124" s="217" t="s">
        <v>173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SUM(P125:P127)</f>
        <v>0</v>
      </c>
      <c r="Q124" s="211"/>
      <c r="R124" s="212">
        <f>SUM(R125:R127)</f>
        <v>0.02937942</v>
      </c>
      <c r="S124" s="211"/>
      <c r="T124" s="213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84</v>
      </c>
      <c r="AY124" s="214" t="s">
        <v>172</v>
      </c>
      <c r="BK124" s="216">
        <f>SUM(BK125:BK127)</f>
        <v>0</v>
      </c>
    </row>
    <row r="125" s="2" customFormat="1" ht="44.25" customHeight="1">
      <c r="A125" s="38"/>
      <c r="B125" s="39"/>
      <c r="C125" s="219" t="s">
        <v>84</v>
      </c>
      <c r="D125" s="219" t="s">
        <v>174</v>
      </c>
      <c r="E125" s="220" t="s">
        <v>497</v>
      </c>
      <c r="F125" s="221" t="s">
        <v>498</v>
      </c>
      <c r="G125" s="222" t="s">
        <v>107</v>
      </c>
      <c r="H125" s="223">
        <v>6</v>
      </c>
      <c r="I125" s="224"/>
      <c r="J125" s="225">
        <f>ROUND(I125*H125,2)</f>
        <v>0</v>
      </c>
      <c r="K125" s="221" t="s">
        <v>178</v>
      </c>
      <c r="L125" s="44"/>
      <c r="M125" s="226" t="s">
        <v>1</v>
      </c>
      <c r="N125" s="227" t="s">
        <v>41</v>
      </c>
      <c r="O125" s="91"/>
      <c r="P125" s="228">
        <f>O125*H125</f>
        <v>0</v>
      </c>
      <c r="Q125" s="228">
        <v>0.0027000000000000001</v>
      </c>
      <c r="R125" s="228">
        <f>Q125*H125</f>
        <v>0.016199999999999999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179</v>
      </c>
      <c r="AT125" s="230" t="s">
        <v>174</v>
      </c>
      <c r="AU125" s="230" t="s">
        <v>86</v>
      </c>
      <c r="AY125" s="17" t="s">
        <v>172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84</v>
      </c>
      <c r="BK125" s="231">
        <f>ROUND(I125*H125,2)</f>
        <v>0</v>
      </c>
      <c r="BL125" s="17" t="s">
        <v>179</v>
      </c>
      <c r="BM125" s="230" t="s">
        <v>499</v>
      </c>
    </row>
    <row r="126" s="2" customFormat="1" ht="24.15" customHeight="1">
      <c r="A126" s="38"/>
      <c r="B126" s="39"/>
      <c r="C126" s="269" t="s">
        <v>86</v>
      </c>
      <c r="D126" s="269" t="s">
        <v>278</v>
      </c>
      <c r="E126" s="270" t="s">
        <v>500</v>
      </c>
      <c r="F126" s="271" t="s">
        <v>501</v>
      </c>
      <c r="G126" s="272" t="s">
        <v>107</v>
      </c>
      <c r="H126" s="273">
        <v>6.0179999999999998</v>
      </c>
      <c r="I126" s="274"/>
      <c r="J126" s="275">
        <f>ROUND(I126*H126,2)</f>
        <v>0</v>
      </c>
      <c r="K126" s="271" t="s">
        <v>178</v>
      </c>
      <c r="L126" s="276"/>
      <c r="M126" s="277" t="s">
        <v>1</v>
      </c>
      <c r="N126" s="278" t="s">
        <v>41</v>
      </c>
      <c r="O126" s="91"/>
      <c r="P126" s="228">
        <f>O126*H126</f>
        <v>0</v>
      </c>
      <c r="Q126" s="228">
        <v>0.0021900000000000001</v>
      </c>
      <c r="R126" s="228">
        <f>Q126*H126</f>
        <v>0.013179420000000001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209</v>
      </c>
      <c r="AT126" s="230" t="s">
        <v>278</v>
      </c>
      <c r="AU126" s="230" t="s">
        <v>86</v>
      </c>
      <c r="AY126" s="17" t="s">
        <v>172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84</v>
      </c>
      <c r="BK126" s="231">
        <f>ROUND(I126*H126,2)</f>
        <v>0</v>
      </c>
      <c r="BL126" s="17" t="s">
        <v>179</v>
      </c>
      <c r="BM126" s="230" t="s">
        <v>502</v>
      </c>
    </row>
    <row r="127" s="13" customFormat="1">
      <c r="A127" s="13"/>
      <c r="B127" s="232"/>
      <c r="C127" s="233"/>
      <c r="D127" s="234" t="s">
        <v>184</v>
      </c>
      <c r="E127" s="233"/>
      <c r="F127" s="236" t="s">
        <v>503</v>
      </c>
      <c r="G127" s="233"/>
      <c r="H127" s="237">
        <v>6.0179999999999998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184</v>
      </c>
      <c r="AU127" s="243" t="s">
        <v>86</v>
      </c>
      <c r="AV127" s="13" t="s">
        <v>86</v>
      </c>
      <c r="AW127" s="13" t="s">
        <v>4</v>
      </c>
      <c r="AX127" s="13" t="s">
        <v>84</v>
      </c>
      <c r="AY127" s="243" t="s">
        <v>172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278</v>
      </c>
      <c r="F128" s="206" t="s">
        <v>504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P129+P188+P224</f>
        <v>0</v>
      </c>
      <c r="Q128" s="211"/>
      <c r="R128" s="212">
        <f>R129+R188+R224</f>
        <v>111.58138768000001</v>
      </c>
      <c r="S128" s="211"/>
      <c r="T128" s="213">
        <f>T129+T188+T224</f>
        <v>10.4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97</v>
      </c>
      <c r="AT128" s="215" t="s">
        <v>75</v>
      </c>
      <c r="AU128" s="215" t="s">
        <v>76</v>
      </c>
      <c r="AY128" s="214" t="s">
        <v>172</v>
      </c>
      <c r="BK128" s="216">
        <f>BK129+BK188+BK224</f>
        <v>0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505</v>
      </c>
      <c r="F129" s="217" t="s">
        <v>506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SUM(P130:P187)</f>
        <v>0</v>
      </c>
      <c r="Q129" s="211"/>
      <c r="R129" s="212">
        <f>SUM(R130:R187)</f>
        <v>1.1372199999999999</v>
      </c>
      <c r="S129" s="211"/>
      <c r="T129" s="213">
        <f>SUM(T130:T187)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97</v>
      </c>
      <c r="AT129" s="215" t="s">
        <v>75</v>
      </c>
      <c r="AU129" s="215" t="s">
        <v>84</v>
      </c>
      <c r="AY129" s="214" t="s">
        <v>172</v>
      </c>
      <c r="BK129" s="216">
        <f>SUM(BK130:BK187)</f>
        <v>0</v>
      </c>
    </row>
    <row r="130" s="2" customFormat="1" ht="24.15" customHeight="1">
      <c r="A130" s="38"/>
      <c r="B130" s="39"/>
      <c r="C130" s="219" t="s">
        <v>97</v>
      </c>
      <c r="D130" s="219" t="s">
        <v>174</v>
      </c>
      <c r="E130" s="220" t="s">
        <v>507</v>
      </c>
      <c r="F130" s="221" t="s">
        <v>508</v>
      </c>
      <c r="G130" s="222" t="s">
        <v>177</v>
      </c>
      <c r="H130" s="223">
        <v>30</v>
      </c>
      <c r="I130" s="224"/>
      <c r="J130" s="225">
        <f>ROUND(I130*H130,2)</f>
        <v>0</v>
      </c>
      <c r="K130" s="221" t="s">
        <v>178</v>
      </c>
      <c r="L130" s="44"/>
      <c r="M130" s="226" t="s">
        <v>1</v>
      </c>
      <c r="N130" s="227" t="s">
        <v>41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509</v>
      </c>
      <c r="AT130" s="230" t="s">
        <v>174</v>
      </c>
      <c r="AU130" s="230" t="s">
        <v>86</v>
      </c>
      <c r="AY130" s="17" t="s">
        <v>172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84</v>
      </c>
      <c r="BK130" s="231">
        <f>ROUND(I130*H130,2)</f>
        <v>0</v>
      </c>
      <c r="BL130" s="17" t="s">
        <v>509</v>
      </c>
      <c r="BM130" s="230" t="s">
        <v>510</v>
      </c>
    </row>
    <row r="131" s="2" customFormat="1">
      <c r="A131" s="38"/>
      <c r="B131" s="39"/>
      <c r="C131" s="40"/>
      <c r="D131" s="234" t="s">
        <v>198</v>
      </c>
      <c r="E131" s="40"/>
      <c r="F131" s="254" t="s">
        <v>511</v>
      </c>
      <c r="G131" s="40"/>
      <c r="H131" s="40"/>
      <c r="I131" s="255"/>
      <c r="J131" s="40"/>
      <c r="K131" s="40"/>
      <c r="L131" s="44"/>
      <c r="M131" s="256"/>
      <c r="N131" s="25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198</v>
      </c>
      <c r="AU131" s="17" t="s">
        <v>86</v>
      </c>
    </row>
    <row r="132" s="13" customFormat="1">
      <c r="A132" s="13"/>
      <c r="B132" s="232"/>
      <c r="C132" s="233"/>
      <c r="D132" s="234" t="s">
        <v>184</v>
      </c>
      <c r="E132" s="235" t="s">
        <v>1</v>
      </c>
      <c r="F132" s="236" t="s">
        <v>472</v>
      </c>
      <c r="G132" s="233"/>
      <c r="H132" s="237">
        <v>6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184</v>
      </c>
      <c r="AU132" s="243" t="s">
        <v>86</v>
      </c>
      <c r="AV132" s="13" t="s">
        <v>86</v>
      </c>
      <c r="AW132" s="13" t="s">
        <v>32</v>
      </c>
      <c r="AX132" s="13" t="s">
        <v>84</v>
      </c>
      <c r="AY132" s="243" t="s">
        <v>172</v>
      </c>
    </row>
    <row r="133" s="13" customFormat="1">
      <c r="A133" s="13"/>
      <c r="B133" s="232"/>
      <c r="C133" s="233"/>
      <c r="D133" s="234" t="s">
        <v>184</v>
      </c>
      <c r="E133" s="233"/>
      <c r="F133" s="236" t="s">
        <v>512</v>
      </c>
      <c r="G133" s="233"/>
      <c r="H133" s="237">
        <v>30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184</v>
      </c>
      <c r="AU133" s="243" t="s">
        <v>86</v>
      </c>
      <c r="AV133" s="13" t="s">
        <v>86</v>
      </c>
      <c r="AW133" s="13" t="s">
        <v>4</v>
      </c>
      <c r="AX133" s="13" t="s">
        <v>84</v>
      </c>
      <c r="AY133" s="243" t="s">
        <v>172</v>
      </c>
    </row>
    <row r="134" s="2" customFormat="1" ht="24.15" customHeight="1">
      <c r="A134" s="38"/>
      <c r="B134" s="39"/>
      <c r="C134" s="219" t="s">
        <v>179</v>
      </c>
      <c r="D134" s="219" t="s">
        <v>174</v>
      </c>
      <c r="E134" s="220" t="s">
        <v>513</v>
      </c>
      <c r="F134" s="221" t="s">
        <v>514</v>
      </c>
      <c r="G134" s="222" t="s">
        <v>177</v>
      </c>
      <c r="H134" s="223">
        <v>52</v>
      </c>
      <c r="I134" s="224"/>
      <c r="J134" s="225">
        <f>ROUND(I134*H134,2)</f>
        <v>0</v>
      </c>
      <c r="K134" s="221" t="s">
        <v>178</v>
      </c>
      <c r="L134" s="44"/>
      <c r="M134" s="226" t="s">
        <v>1</v>
      </c>
      <c r="N134" s="227" t="s">
        <v>41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509</v>
      </c>
      <c r="AT134" s="230" t="s">
        <v>174</v>
      </c>
      <c r="AU134" s="230" t="s">
        <v>86</v>
      </c>
      <c r="AY134" s="17" t="s">
        <v>172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84</v>
      </c>
      <c r="BK134" s="231">
        <f>ROUND(I134*H134,2)</f>
        <v>0</v>
      </c>
      <c r="BL134" s="17" t="s">
        <v>509</v>
      </c>
      <c r="BM134" s="230" t="s">
        <v>515</v>
      </c>
    </row>
    <row r="135" s="2" customFormat="1">
      <c r="A135" s="38"/>
      <c r="B135" s="39"/>
      <c r="C135" s="40"/>
      <c r="D135" s="234" t="s">
        <v>198</v>
      </c>
      <c r="E135" s="40"/>
      <c r="F135" s="254" t="s">
        <v>516</v>
      </c>
      <c r="G135" s="40"/>
      <c r="H135" s="40"/>
      <c r="I135" s="255"/>
      <c r="J135" s="40"/>
      <c r="K135" s="40"/>
      <c r="L135" s="44"/>
      <c r="M135" s="256"/>
      <c r="N135" s="25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198</v>
      </c>
      <c r="AU135" s="17" t="s">
        <v>86</v>
      </c>
    </row>
    <row r="136" s="13" customFormat="1">
      <c r="A136" s="13"/>
      <c r="B136" s="232"/>
      <c r="C136" s="233"/>
      <c r="D136" s="234" t="s">
        <v>184</v>
      </c>
      <c r="E136" s="235" t="s">
        <v>1</v>
      </c>
      <c r="F136" s="236" t="s">
        <v>474</v>
      </c>
      <c r="G136" s="233"/>
      <c r="H136" s="237">
        <v>13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184</v>
      </c>
      <c r="AU136" s="243" t="s">
        <v>86</v>
      </c>
      <c r="AV136" s="13" t="s">
        <v>86</v>
      </c>
      <c r="AW136" s="13" t="s">
        <v>32</v>
      </c>
      <c r="AX136" s="13" t="s">
        <v>84</v>
      </c>
      <c r="AY136" s="243" t="s">
        <v>172</v>
      </c>
    </row>
    <row r="137" s="13" customFormat="1">
      <c r="A137" s="13"/>
      <c r="B137" s="232"/>
      <c r="C137" s="233"/>
      <c r="D137" s="234" t="s">
        <v>184</v>
      </c>
      <c r="E137" s="233"/>
      <c r="F137" s="236" t="s">
        <v>517</v>
      </c>
      <c r="G137" s="233"/>
      <c r="H137" s="237">
        <v>52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184</v>
      </c>
      <c r="AU137" s="243" t="s">
        <v>86</v>
      </c>
      <c r="AV137" s="13" t="s">
        <v>86</v>
      </c>
      <c r="AW137" s="13" t="s">
        <v>4</v>
      </c>
      <c r="AX137" s="13" t="s">
        <v>84</v>
      </c>
      <c r="AY137" s="243" t="s">
        <v>172</v>
      </c>
    </row>
    <row r="138" s="2" customFormat="1" ht="33" customHeight="1">
      <c r="A138" s="38"/>
      <c r="B138" s="39"/>
      <c r="C138" s="219" t="s">
        <v>96</v>
      </c>
      <c r="D138" s="219" t="s">
        <v>174</v>
      </c>
      <c r="E138" s="220" t="s">
        <v>518</v>
      </c>
      <c r="F138" s="221" t="s">
        <v>519</v>
      </c>
      <c r="G138" s="222" t="s">
        <v>177</v>
      </c>
      <c r="H138" s="223">
        <v>13</v>
      </c>
      <c r="I138" s="224"/>
      <c r="J138" s="225">
        <f>ROUND(I138*H138,2)</f>
        <v>0</v>
      </c>
      <c r="K138" s="221" t="s">
        <v>178</v>
      </c>
      <c r="L138" s="44"/>
      <c r="M138" s="226" t="s">
        <v>1</v>
      </c>
      <c r="N138" s="227" t="s">
        <v>41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509</v>
      </c>
      <c r="AT138" s="230" t="s">
        <v>174</v>
      </c>
      <c r="AU138" s="230" t="s">
        <v>86</v>
      </c>
      <c r="AY138" s="17" t="s">
        <v>172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84</v>
      </c>
      <c r="BK138" s="231">
        <f>ROUND(I138*H138,2)</f>
        <v>0</v>
      </c>
      <c r="BL138" s="17" t="s">
        <v>509</v>
      </c>
      <c r="BM138" s="230" t="s">
        <v>520</v>
      </c>
    </row>
    <row r="139" s="13" customFormat="1">
      <c r="A139" s="13"/>
      <c r="B139" s="232"/>
      <c r="C139" s="233"/>
      <c r="D139" s="234" t="s">
        <v>184</v>
      </c>
      <c r="E139" s="235" t="s">
        <v>1</v>
      </c>
      <c r="F139" s="236" t="s">
        <v>474</v>
      </c>
      <c r="G139" s="233"/>
      <c r="H139" s="237">
        <v>13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184</v>
      </c>
      <c r="AU139" s="243" t="s">
        <v>86</v>
      </c>
      <c r="AV139" s="13" t="s">
        <v>86</v>
      </c>
      <c r="AW139" s="13" t="s">
        <v>32</v>
      </c>
      <c r="AX139" s="13" t="s">
        <v>84</v>
      </c>
      <c r="AY139" s="243" t="s">
        <v>172</v>
      </c>
    </row>
    <row r="140" s="2" customFormat="1" ht="24.15" customHeight="1">
      <c r="A140" s="38"/>
      <c r="B140" s="39"/>
      <c r="C140" s="269" t="s">
        <v>201</v>
      </c>
      <c r="D140" s="269" t="s">
        <v>278</v>
      </c>
      <c r="E140" s="270" t="s">
        <v>521</v>
      </c>
      <c r="F140" s="271" t="s">
        <v>522</v>
      </c>
      <c r="G140" s="272" t="s">
        <v>177</v>
      </c>
      <c r="H140" s="273">
        <v>13</v>
      </c>
      <c r="I140" s="274"/>
      <c r="J140" s="275">
        <f>ROUND(I140*H140,2)</f>
        <v>0</v>
      </c>
      <c r="K140" s="271" t="s">
        <v>178</v>
      </c>
      <c r="L140" s="276"/>
      <c r="M140" s="277" t="s">
        <v>1</v>
      </c>
      <c r="N140" s="278" t="s">
        <v>41</v>
      </c>
      <c r="O140" s="91"/>
      <c r="P140" s="228">
        <f>O140*H140</f>
        <v>0</v>
      </c>
      <c r="Q140" s="228">
        <v>0.0037000000000000002</v>
      </c>
      <c r="R140" s="228">
        <f>Q140*H140</f>
        <v>0.048100000000000004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523</v>
      </c>
      <c r="AT140" s="230" t="s">
        <v>278</v>
      </c>
      <c r="AU140" s="230" t="s">
        <v>86</v>
      </c>
      <c r="AY140" s="17" t="s">
        <v>172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84</v>
      </c>
      <c r="BK140" s="231">
        <f>ROUND(I140*H140,2)</f>
        <v>0</v>
      </c>
      <c r="BL140" s="17" t="s">
        <v>523</v>
      </c>
      <c r="BM140" s="230" t="s">
        <v>524</v>
      </c>
    </row>
    <row r="141" s="13" customFormat="1">
      <c r="A141" s="13"/>
      <c r="B141" s="232"/>
      <c r="C141" s="233"/>
      <c r="D141" s="234" t="s">
        <v>184</v>
      </c>
      <c r="E141" s="235" t="s">
        <v>1</v>
      </c>
      <c r="F141" s="236" t="s">
        <v>474</v>
      </c>
      <c r="G141" s="233"/>
      <c r="H141" s="237">
        <v>13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184</v>
      </c>
      <c r="AU141" s="243" t="s">
        <v>86</v>
      </c>
      <c r="AV141" s="13" t="s">
        <v>86</v>
      </c>
      <c r="AW141" s="13" t="s">
        <v>32</v>
      </c>
      <c r="AX141" s="13" t="s">
        <v>84</v>
      </c>
      <c r="AY141" s="243" t="s">
        <v>172</v>
      </c>
    </row>
    <row r="142" s="2" customFormat="1" ht="24.15" customHeight="1">
      <c r="A142" s="38"/>
      <c r="B142" s="39"/>
      <c r="C142" s="219" t="s">
        <v>205</v>
      </c>
      <c r="D142" s="219" t="s">
        <v>174</v>
      </c>
      <c r="E142" s="220" t="s">
        <v>525</v>
      </c>
      <c r="F142" s="221" t="s">
        <v>526</v>
      </c>
      <c r="G142" s="222" t="s">
        <v>177</v>
      </c>
      <c r="H142" s="223">
        <v>6</v>
      </c>
      <c r="I142" s="224"/>
      <c r="J142" s="225">
        <f>ROUND(I142*H142,2)</f>
        <v>0</v>
      </c>
      <c r="K142" s="221" t="s">
        <v>178</v>
      </c>
      <c r="L142" s="44"/>
      <c r="M142" s="226" t="s">
        <v>1</v>
      </c>
      <c r="N142" s="227" t="s">
        <v>41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509</v>
      </c>
      <c r="AT142" s="230" t="s">
        <v>174</v>
      </c>
      <c r="AU142" s="230" t="s">
        <v>86</v>
      </c>
      <c r="AY142" s="17" t="s">
        <v>172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84</v>
      </c>
      <c r="BK142" s="231">
        <f>ROUND(I142*H142,2)</f>
        <v>0</v>
      </c>
      <c r="BL142" s="17" t="s">
        <v>509</v>
      </c>
      <c r="BM142" s="230" t="s">
        <v>527</v>
      </c>
    </row>
    <row r="143" s="13" customFormat="1">
      <c r="A143" s="13"/>
      <c r="B143" s="232"/>
      <c r="C143" s="233"/>
      <c r="D143" s="234" t="s">
        <v>184</v>
      </c>
      <c r="E143" s="235" t="s">
        <v>1</v>
      </c>
      <c r="F143" s="236" t="s">
        <v>476</v>
      </c>
      <c r="G143" s="233"/>
      <c r="H143" s="237">
        <v>6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184</v>
      </c>
      <c r="AU143" s="243" t="s">
        <v>86</v>
      </c>
      <c r="AV143" s="13" t="s">
        <v>86</v>
      </c>
      <c r="AW143" s="13" t="s">
        <v>32</v>
      </c>
      <c r="AX143" s="13" t="s">
        <v>84</v>
      </c>
      <c r="AY143" s="243" t="s">
        <v>172</v>
      </c>
    </row>
    <row r="144" s="2" customFormat="1" ht="16.5" customHeight="1">
      <c r="A144" s="38"/>
      <c r="B144" s="39"/>
      <c r="C144" s="269" t="s">
        <v>209</v>
      </c>
      <c r="D144" s="269" t="s">
        <v>278</v>
      </c>
      <c r="E144" s="270" t="s">
        <v>528</v>
      </c>
      <c r="F144" s="271" t="s">
        <v>529</v>
      </c>
      <c r="G144" s="272" t="s">
        <v>177</v>
      </c>
      <c r="H144" s="273">
        <v>6</v>
      </c>
      <c r="I144" s="274"/>
      <c r="J144" s="275">
        <f>ROUND(I144*H144,2)</f>
        <v>0</v>
      </c>
      <c r="K144" s="271" t="s">
        <v>1</v>
      </c>
      <c r="L144" s="276"/>
      <c r="M144" s="277" t="s">
        <v>1</v>
      </c>
      <c r="N144" s="278" t="s">
        <v>41</v>
      </c>
      <c r="O144" s="91"/>
      <c r="P144" s="228">
        <f>O144*H144</f>
        <v>0</v>
      </c>
      <c r="Q144" s="228">
        <v>0.02</v>
      </c>
      <c r="R144" s="228">
        <f>Q144*H144</f>
        <v>0.12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523</v>
      </c>
      <c r="AT144" s="230" t="s">
        <v>278</v>
      </c>
      <c r="AU144" s="230" t="s">
        <v>86</v>
      </c>
      <c r="AY144" s="17" t="s">
        <v>172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84</v>
      </c>
      <c r="BK144" s="231">
        <f>ROUND(I144*H144,2)</f>
        <v>0</v>
      </c>
      <c r="BL144" s="17" t="s">
        <v>523</v>
      </c>
      <c r="BM144" s="230" t="s">
        <v>530</v>
      </c>
    </row>
    <row r="145" s="14" customFormat="1">
      <c r="A145" s="14"/>
      <c r="B145" s="244"/>
      <c r="C145" s="245"/>
      <c r="D145" s="234" t="s">
        <v>184</v>
      </c>
      <c r="E145" s="246" t="s">
        <v>1</v>
      </c>
      <c r="F145" s="247" t="s">
        <v>531</v>
      </c>
      <c r="G145" s="245"/>
      <c r="H145" s="246" t="s">
        <v>1</v>
      </c>
      <c r="I145" s="248"/>
      <c r="J145" s="245"/>
      <c r="K145" s="245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184</v>
      </c>
      <c r="AU145" s="253" t="s">
        <v>86</v>
      </c>
      <c r="AV145" s="14" t="s">
        <v>84</v>
      </c>
      <c r="AW145" s="14" t="s">
        <v>32</v>
      </c>
      <c r="AX145" s="14" t="s">
        <v>76</v>
      </c>
      <c r="AY145" s="253" t="s">
        <v>172</v>
      </c>
    </row>
    <row r="146" s="14" customFormat="1">
      <c r="A146" s="14"/>
      <c r="B146" s="244"/>
      <c r="C146" s="245"/>
      <c r="D146" s="234" t="s">
        <v>184</v>
      </c>
      <c r="E146" s="246" t="s">
        <v>1</v>
      </c>
      <c r="F146" s="247" t="s">
        <v>532</v>
      </c>
      <c r="G146" s="245"/>
      <c r="H146" s="246" t="s">
        <v>1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184</v>
      </c>
      <c r="AU146" s="253" t="s">
        <v>86</v>
      </c>
      <c r="AV146" s="14" t="s">
        <v>84</v>
      </c>
      <c r="AW146" s="14" t="s">
        <v>32</v>
      </c>
      <c r="AX146" s="14" t="s">
        <v>76</v>
      </c>
      <c r="AY146" s="253" t="s">
        <v>172</v>
      </c>
    </row>
    <row r="147" s="13" customFormat="1">
      <c r="A147" s="13"/>
      <c r="B147" s="232"/>
      <c r="C147" s="233"/>
      <c r="D147" s="234" t="s">
        <v>184</v>
      </c>
      <c r="E147" s="235" t="s">
        <v>1</v>
      </c>
      <c r="F147" s="236" t="s">
        <v>476</v>
      </c>
      <c r="G147" s="233"/>
      <c r="H147" s="237">
        <v>6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184</v>
      </c>
      <c r="AU147" s="243" t="s">
        <v>86</v>
      </c>
      <c r="AV147" s="13" t="s">
        <v>86</v>
      </c>
      <c r="AW147" s="13" t="s">
        <v>32</v>
      </c>
      <c r="AX147" s="13" t="s">
        <v>84</v>
      </c>
      <c r="AY147" s="243" t="s">
        <v>172</v>
      </c>
    </row>
    <row r="148" s="2" customFormat="1" ht="24.15" customHeight="1">
      <c r="A148" s="38"/>
      <c r="B148" s="39"/>
      <c r="C148" s="219" t="s">
        <v>213</v>
      </c>
      <c r="D148" s="219" t="s">
        <v>174</v>
      </c>
      <c r="E148" s="220" t="s">
        <v>533</v>
      </c>
      <c r="F148" s="221" t="s">
        <v>534</v>
      </c>
      <c r="G148" s="222" t="s">
        <v>177</v>
      </c>
      <c r="H148" s="223">
        <v>6</v>
      </c>
      <c r="I148" s="224"/>
      <c r="J148" s="225">
        <f>ROUND(I148*H148,2)</f>
        <v>0</v>
      </c>
      <c r="K148" s="221" t="s">
        <v>178</v>
      </c>
      <c r="L148" s="44"/>
      <c r="M148" s="226" t="s">
        <v>1</v>
      </c>
      <c r="N148" s="227" t="s">
        <v>41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509</v>
      </c>
      <c r="AT148" s="230" t="s">
        <v>174</v>
      </c>
      <c r="AU148" s="230" t="s">
        <v>86</v>
      </c>
      <c r="AY148" s="17" t="s">
        <v>172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84</v>
      </c>
      <c r="BK148" s="231">
        <f>ROUND(I148*H148,2)</f>
        <v>0</v>
      </c>
      <c r="BL148" s="17" t="s">
        <v>509</v>
      </c>
      <c r="BM148" s="230" t="s">
        <v>535</v>
      </c>
    </row>
    <row r="149" s="13" customFormat="1">
      <c r="A149" s="13"/>
      <c r="B149" s="232"/>
      <c r="C149" s="233"/>
      <c r="D149" s="234" t="s">
        <v>184</v>
      </c>
      <c r="E149" s="235" t="s">
        <v>1</v>
      </c>
      <c r="F149" s="236" t="s">
        <v>472</v>
      </c>
      <c r="G149" s="233"/>
      <c r="H149" s="237">
        <v>6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184</v>
      </c>
      <c r="AU149" s="243" t="s">
        <v>86</v>
      </c>
      <c r="AV149" s="13" t="s">
        <v>86</v>
      </c>
      <c r="AW149" s="13" t="s">
        <v>32</v>
      </c>
      <c r="AX149" s="13" t="s">
        <v>84</v>
      </c>
      <c r="AY149" s="243" t="s">
        <v>172</v>
      </c>
    </row>
    <row r="150" s="2" customFormat="1" ht="16.5" customHeight="1">
      <c r="A150" s="38"/>
      <c r="B150" s="39"/>
      <c r="C150" s="269" t="s">
        <v>217</v>
      </c>
      <c r="D150" s="269" t="s">
        <v>278</v>
      </c>
      <c r="E150" s="270" t="s">
        <v>536</v>
      </c>
      <c r="F150" s="271" t="s">
        <v>537</v>
      </c>
      <c r="G150" s="272" t="s">
        <v>177</v>
      </c>
      <c r="H150" s="273">
        <v>6</v>
      </c>
      <c r="I150" s="274"/>
      <c r="J150" s="275">
        <f>ROUND(I150*H150,2)</f>
        <v>0</v>
      </c>
      <c r="K150" s="271" t="s">
        <v>1</v>
      </c>
      <c r="L150" s="276"/>
      <c r="M150" s="277" t="s">
        <v>1</v>
      </c>
      <c r="N150" s="278" t="s">
        <v>41</v>
      </c>
      <c r="O150" s="91"/>
      <c r="P150" s="228">
        <f>O150*H150</f>
        <v>0</v>
      </c>
      <c r="Q150" s="228">
        <v>0.059999999999999998</v>
      </c>
      <c r="R150" s="228">
        <f>Q150*H150</f>
        <v>0.35999999999999999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523</v>
      </c>
      <c r="AT150" s="230" t="s">
        <v>278</v>
      </c>
      <c r="AU150" s="230" t="s">
        <v>86</v>
      </c>
      <c r="AY150" s="17" t="s">
        <v>172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84</v>
      </c>
      <c r="BK150" s="231">
        <f>ROUND(I150*H150,2)</f>
        <v>0</v>
      </c>
      <c r="BL150" s="17" t="s">
        <v>523</v>
      </c>
      <c r="BM150" s="230" t="s">
        <v>538</v>
      </c>
    </row>
    <row r="151" s="14" customFormat="1">
      <c r="A151" s="14"/>
      <c r="B151" s="244"/>
      <c r="C151" s="245"/>
      <c r="D151" s="234" t="s">
        <v>184</v>
      </c>
      <c r="E151" s="246" t="s">
        <v>1</v>
      </c>
      <c r="F151" s="247" t="s">
        <v>539</v>
      </c>
      <c r="G151" s="245"/>
      <c r="H151" s="246" t="s">
        <v>1</v>
      </c>
      <c r="I151" s="248"/>
      <c r="J151" s="245"/>
      <c r="K151" s="245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184</v>
      </c>
      <c r="AU151" s="253" t="s">
        <v>86</v>
      </c>
      <c r="AV151" s="14" t="s">
        <v>84</v>
      </c>
      <c r="AW151" s="14" t="s">
        <v>32</v>
      </c>
      <c r="AX151" s="14" t="s">
        <v>76</v>
      </c>
      <c r="AY151" s="253" t="s">
        <v>172</v>
      </c>
    </row>
    <row r="152" s="13" customFormat="1">
      <c r="A152" s="13"/>
      <c r="B152" s="232"/>
      <c r="C152" s="233"/>
      <c r="D152" s="234" t="s">
        <v>184</v>
      </c>
      <c r="E152" s="235" t="s">
        <v>1</v>
      </c>
      <c r="F152" s="236" t="s">
        <v>472</v>
      </c>
      <c r="G152" s="233"/>
      <c r="H152" s="237">
        <v>6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184</v>
      </c>
      <c r="AU152" s="243" t="s">
        <v>86</v>
      </c>
      <c r="AV152" s="13" t="s">
        <v>86</v>
      </c>
      <c r="AW152" s="13" t="s">
        <v>32</v>
      </c>
      <c r="AX152" s="13" t="s">
        <v>84</v>
      </c>
      <c r="AY152" s="243" t="s">
        <v>172</v>
      </c>
    </row>
    <row r="153" s="2" customFormat="1" ht="24.15" customHeight="1">
      <c r="A153" s="38"/>
      <c r="B153" s="39"/>
      <c r="C153" s="219" t="s">
        <v>224</v>
      </c>
      <c r="D153" s="219" t="s">
        <v>174</v>
      </c>
      <c r="E153" s="220" t="s">
        <v>540</v>
      </c>
      <c r="F153" s="221" t="s">
        <v>541</v>
      </c>
      <c r="G153" s="222" t="s">
        <v>177</v>
      </c>
      <c r="H153" s="223">
        <v>6</v>
      </c>
      <c r="I153" s="224"/>
      <c r="J153" s="225">
        <f>ROUND(I153*H153,2)</f>
        <v>0</v>
      </c>
      <c r="K153" s="221" t="s">
        <v>178</v>
      </c>
      <c r="L153" s="44"/>
      <c r="M153" s="226" t="s">
        <v>1</v>
      </c>
      <c r="N153" s="227" t="s">
        <v>41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509</v>
      </c>
      <c r="AT153" s="230" t="s">
        <v>174</v>
      </c>
      <c r="AU153" s="230" t="s">
        <v>86</v>
      </c>
      <c r="AY153" s="17" t="s">
        <v>172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84</v>
      </c>
      <c r="BK153" s="231">
        <f>ROUND(I153*H153,2)</f>
        <v>0</v>
      </c>
      <c r="BL153" s="17" t="s">
        <v>509</v>
      </c>
      <c r="BM153" s="230" t="s">
        <v>542</v>
      </c>
    </row>
    <row r="154" s="13" customFormat="1">
      <c r="A154" s="13"/>
      <c r="B154" s="232"/>
      <c r="C154" s="233"/>
      <c r="D154" s="234" t="s">
        <v>184</v>
      </c>
      <c r="E154" s="235" t="s">
        <v>1</v>
      </c>
      <c r="F154" s="236" t="s">
        <v>478</v>
      </c>
      <c r="G154" s="233"/>
      <c r="H154" s="237">
        <v>6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184</v>
      </c>
      <c r="AU154" s="243" t="s">
        <v>86</v>
      </c>
      <c r="AV154" s="13" t="s">
        <v>86</v>
      </c>
      <c r="AW154" s="13" t="s">
        <v>32</v>
      </c>
      <c r="AX154" s="13" t="s">
        <v>84</v>
      </c>
      <c r="AY154" s="243" t="s">
        <v>172</v>
      </c>
    </row>
    <row r="155" s="2" customFormat="1" ht="16.5" customHeight="1">
      <c r="A155" s="38"/>
      <c r="B155" s="39"/>
      <c r="C155" s="269" t="s">
        <v>228</v>
      </c>
      <c r="D155" s="269" t="s">
        <v>278</v>
      </c>
      <c r="E155" s="270" t="s">
        <v>543</v>
      </c>
      <c r="F155" s="271" t="s">
        <v>544</v>
      </c>
      <c r="G155" s="272" t="s">
        <v>177</v>
      </c>
      <c r="H155" s="273">
        <v>6</v>
      </c>
      <c r="I155" s="274"/>
      <c r="J155" s="275">
        <f>ROUND(I155*H155,2)</f>
        <v>0</v>
      </c>
      <c r="K155" s="271" t="s">
        <v>1</v>
      </c>
      <c r="L155" s="276"/>
      <c r="M155" s="277" t="s">
        <v>1</v>
      </c>
      <c r="N155" s="278" t="s">
        <v>41</v>
      </c>
      <c r="O155" s="91"/>
      <c r="P155" s="228">
        <f>O155*H155</f>
        <v>0</v>
      </c>
      <c r="Q155" s="228">
        <v>0.029999999999999999</v>
      </c>
      <c r="R155" s="228">
        <f>Q155*H155</f>
        <v>0.17999999999999999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523</v>
      </c>
      <c r="AT155" s="230" t="s">
        <v>278</v>
      </c>
      <c r="AU155" s="230" t="s">
        <v>86</v>
      </c>
      <c r="AY155" s="17" t="s">
        <v>172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84</v>
      </c>
      <c r="BK155" s="231">
        <f>ROUND(I155*H155,2)</f>
        <v>0</v>
      </c>
      <c r="BL155" s="17" t="s">
        <v>523</v>
      </c>
      <c r="BM155" s="230" t="s">
        <v>545</v>
      </c>
    </row>
    <row r="156" s="14" customFormat="1">
      <c r="A156" s="14"/>
      <c r="B156" s="244"/>
      <c r="C156" s="245"/>
      <c r="D156" s="234" t="s">
        <v>184</v>
      </c>
      <c r="E156" s="246" t="s">
        <v>1</v>
      </c>
      <c r="F156" s="247" t="s">
        <v>546</v>
      </c>
      <c r="G156" s="245"/>
      <c r="H156" s="246" t="s">
        <v>1</v>
      </c>
      <c r="I156" s="248"/>
      <c r="J156" s="245"/>
      <c r="K156" s="245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184</v>
      </c>
      <c r="AU156" s="253" t="s">
        <v>86</v>
      </c>
      <c r="AV156" s="14" t="s">
        <v>84</v>
      </c>
      <c r="AW156" s="14" t="s">
        <v>32</v>
      </c>
      <c r="AX156" s="14" t="s">
        <v>76</v>
      </c>
      <c r="AY156" s="253" t="s">
        <v>172</v>
      </c>
    </row>
    <row r="157" s="13" customFormat="1">
      <c r="A157" s="13"/>
      <c r="B157" s="232"/>
      <c r="C157" s="233"/>
      <c r="D157" s="234" t="s">
        <v>184</v>
      </c>
      <c r="E157" s="235" t="s">
        <v>1</v>
      </c>
      <c r="F157" s="236" t="s">
        <v>478</v>
      </c>
      <c r="G157" s="233"/>
      <c r="H157" s="237">
        <v>6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184</v>
      </c>
      <c r="AU157" s="243" t="s">
        <v>86</v>
      </c>
      <c r="AV157" s="13" t="s">
        <v>86</v>
      </c>
      <c r="AW157" s="13" t="s">
        <v>32</v>
      </c>
      <c r="AX157" s="13" t="s">
        <v>84</v>
      </c>
      <c r="AY157" s="243" t="s">
        <v>172</v>
      </c>
    </row>
    <row r="158" s="2" customFormat="1" ht="16.5" customHeight="1">
      <c r="A158" s="38"/>
      <c r="B158" s="39"/>
      <c r="C158" s="219" t="s">
        <v>123</v>
      </c>
      <c r="D158" s="219" t="s">
        <v>174</v>
      </c>
      <c r="E158" s="220" t="s">
        <v>547</v>
      </c>
      <c r="F158" s="221" t="s">
        <v>548</v>
      </c>
      <c r="G158" s="222" t="s">
        <v>177</v>
      </c>
      <c r="H158" s="223">
        <v>6</v>
      </c>
      <c r="I158" s="224"/>
      <c r="J158" s="225">
        <f>ROUND(I158*H158,2)</f>
        <v>0</v>
      </c>
      <c r="K158" s="221" t="s">
        <v>178</v>
      </c>
      <c r="L158" s="44"/>
      <c r="M158" s="226" t="s">
        <v>1</v>
      </c>
      <c r="N158" s="227" t="s">
        <v>41</v>
      </c>
      <c r="O158" s="91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509</v>
      </c>
      <c r="AT158" s="230" t="s">
        <v>174</v>
      </c>
      <c r="AU158" s="230" t="s">
        <v>86</v>
      </c>
      <c r="AY158" s="17" t="s">
        <v>172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84</v>
      </c>
      <c r="BK158" s="231">
        <f>ROUND(I158*H158,2)</f>
        <v>0</v>
      </c>
      <c r="BL158" s="17" t="s">
        <v>509</v>
      </c>
      <c r="BM158" s="230" t="s">
        <v>549</v>
      </c>
    </row>
    <row r="159" s="13" customFormat="1">
      <c r="A159" s="13"/>
      <c r="B159" s="232"/>
      <c r="C159" s="233"/>
      <c r="D159" s="234" t="s">
        <v>184</v>
      </c>
      <c r="E159" s="235" t="s">
        <v>1</v>
      </c>
      <c r="F159" s="236" t="s">
        <v>472</v>
      </c>
      <c r="G159" s="233"/>
      <c r="H159" s="237">
        <v>6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184</v>
      </c>
      <c r="AU159" s="243" t="s">
        <v>86</v>
      </c>
      <c r="AV159" s="13" t="s">
        <v>86</v>
      </c>
      <c r="AW159" s="13" t="s">
        <v>32</v>
      </c>
      <c r="AX159" s="13" t="s">
        <v>84</v>
      </c>
      <c r="AY159" s="243" t="s">
        <v>172</v>
      </c>
    </row>
    <row r="160" s="2" customFormat="1" ht="16.5" customHeight="1">
      <c r="A160" s="38"/>
      <c r="B160" s="39"/>
      <c r="C160" s="269" t="s">
        <v>235</v>
      </c>
      <c r="D160" s="269" t="s">
        <v>278</v>
      </c>
      <c r="E160" s="270" t="s">
        <v>550</v>
      </c>
      <c r="F160" s="271" t="s">
        <v>551</v>
      </c>
      <c r="G160" s="272" t="s">
        <v>177</v>
      </c>
      <c r="H160" s="273">
        <v>6</v>
      </c>
      <c r="I160" s="274"/>
      <c r="J160" s="275">
        <f>ROUND(I160*H160,2)</f>
        <v>0</v>
      </c>
      <c r="K160" s="271" t="s">
        <v>1</v>
      </c>
      <c r="L160" s="276"/>
      <c r="M160" s="277" t="s">
        <v>1</v>
      </c>
      <c r="N160" s="278" t="s">
        <v>41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523</v>
      </c>
      <c r="AT160" s="230" t="s">
        <v>278</v>
      </c>
      <c r="AU160" s="230" t="s">
        <v>86</v>
      </c>
      <c r="AY160" s="17" t="s">
        <v>172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84</v>
      </c>
      <c r="BK160" s="231">
        <f>ROUND(I160*H160,2)</f>
        <v>0</v>
      </c>
      <c r="BL160" s="17" t="s">
        <v>523</v>
      </c>
      <c r="BM160" s="230" t="s">
        <v>552</v>
      </c>
    </row>
    <row r="161" s="2" customFormat="1">
      <c r="A161" s="38"/>
      <c r="B161" s="39"/>
      <c r="C161" s="40"/>
      <c r="D161" s="234" t="s">
        <v>198</v>
      </c>
      <c r="E161" s="40"/>
      <c r="F161" s="254" t="s">
        <v>553</v>
      </c>
      <c r="G161" s="40"/>
      <c r="H161" s="40"/>
      <c r="I161" s="255"/>
      <c r="J161" s="40"/>
      <c r="K161" s="40"/>
      <c r="L161" s="44"/>
      <c r="M161" s="256"/>
      <c r="N161" s="25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198</v>
      </c>
      <c r="AU161" s="17" t="s">
        <v>86</v>
      </c>
    </row>
    <row r="162" s="14" customFormat="1">
      <c r="A162" s="14"/>
      <c r="B162" s="244"/>
      <c r="C162" s="245"/>
      <c r="D162" s="234" t="s">
        <v>184</v>
      </c>
      <c r="E162" s="246" t="s">
        <v>1</v>
      </c>
      <c r="F162" s="247" t="s">
        <v>554</v>
      </c>
      <c r="G162" s="245"/>
      <c r="H162" s="246" t="s">
        <v>1</v>
      </c>
      <c r="I162" s="248"/>
      <c r="J162" s="245"/>
      <c r="K162" s="245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184</v>
      </c>
      <c r="AU162" s="253" t="s">
        <v>86</v>
      </c>
      <c r="AV162" s="14" t="s">
        <v>84</v>
      </c>
      <c r="AW162" s="14" t="s">
        <v>32</v>
      </c>
      <c r="AX162" s="14" t="s">
        <v>76</v>
      </c>
      <c r="AY162" s="253" t="s">
        <v>172</v>
      </c>
    </row>
    <row r="163" s="13" customFormat="1">
      <c r="A163" s="13"/>
      <c r="B163" s="232"/>
      <c r="C163" s="233"/>
      <c r="D163" s="234" t="s">
        <v>184</v>
      </c>
      <c r="E163" s="235" t="s">
        <v>1</v>
      </c>
      <c r="F163" s="236" t="s">
        <v>472</v>
      </c>
      <c r="G163" s="233"/>
      <c r="H163" s="237">
        <v>6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184</v>
      </c>
      <c r="AU163" s="243" t="s">
        <v>86</v>
      </c>
      <c r="AV163" s="13" t="s">
        <v>86</v>
      </c>
      <c r="AW163" s="13" t="s">
        <v>32</v>
      </c>
      <c r="AX163" s="13" t="s">
        <v>84</v>
      </c>
      <c r="AY163" s="243" t="s">
        <v>172</v>
      </c>
    </row>
    <row r="164" s="2" customFormat="1" ht="16.5" customHeight="1">
      <c r="A164" s="38"/>
      <c r="B164" s="39"/>
      <c r="C164" s="219" t="s">
        <v>8</v>
      </c>
      <c r="D164" s="219" t="s">
        <v>174</v>
      </c>
      <c r="E164" s="220" t="s">
        <v>555</v>
      </c>
      <c r="F164" s="221" t="s">
        <v>556</v>
      </c>
      <c r="G164" s="222" t="s">
        <v>177</v>
      </c>
      <c r="H164" s="223">
        <v>1</v>
      </c>
      <c r="I164" s="224"/>
      <c r="J164" s="225">
        <f>ROUND(I164*H164,2)</f>
        <v>0</v>
      </c>
      <c r="K164" s="221" t="s">
        <v>178</v>
      </c>
      <c r="L164" s="44"/>
      <c r="M164" s="226" t="s">
        <v>1</v>
      </c>
      <c r="N164" s="227" t="s">
        <v>41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509</v>
      </c>
      <c r="AT164" s="230" t="s">
        <v>174</v>
      </c>
      <c r="AU164" s="230" t="s">
        <v>86</v>
      </c>
      <c r="AY164" s="17" t="s">
        <v>172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84</v>
      </c>
      <c r="BK164" s="231">
        <f>ROUND(I164*H164,2)</f>
        <v>0</v>
      </c>
      <c r="BL164" s="17" t="s">
        <v>509</v>
      </c>
      <c r="BM164" s="230" t="s">
        <v>557</v>
      </c>
    </row>
    <row r="165" s="2" customFormat="1" ht="16.5" customHeight="1">
      <c r="A165" s="38"/>
      <c r="B165" s="39"/>
      <c r="C165" s="269" t="s">
        <v>242</v>
      </c>
      <c r="D165" s="269" t="s">
        <v>278</v>
      </c>
      <c r="E165" s="270" t="s">
        <v>558</v>
      </c>
      <c r="F165" s="271" t="s">
        <v>559</v>
      </c>
      <c r="G165" s="272" t="s">
        <v>177</v>
      </c>
      <c r="H165" s="273">
        <v>1</v>
      </c>
      <c r="I165" s="274"/>
      <c r="J165" s="275">
        <f>ROUND(I165*H165,2)</f>
        <v>0</v>
      </c>
      <c r="K165" s="271" t="s">
        <v>1</v>
      </c>
      <c r="L165" s="276"/>
      <c r="M165" s="277" t="s">
        <v>1</v>
      </c>
      <c r="N165" s="278" t="s">
        <v>41</v>
      </c>
      <c r="O165" s="91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523</v>
      </c>
      <c r="AT165" s="230" t="s">
        <v>278</v>
      </c>
      <c r="AU165" s="230" t="s">
        <v>86</v>
      </c>
      <c r="AY165" s="17" t="s">
        <v>172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84</v>
      </c>
      <c r="BK165" s="231">
        <f>ROUND(I165*H165,2)</f>
        <v>0</v>
      </c>
      <c r="BL165" s="17" t="s">
        <v>523</v>
      </c>
      <c r="BM165" s="230" t="s">
        <v>560</v>
      </c>
    </row>
    <row r="166" s="14" customFormat="1">
      <c r="A166" s="14"/>
      <c r="B166" s="244"/>
      <c r="C166" s="245"/>
      <c r="D166" s="234" t="s">
        <v>184</v>
      </c>
      <c r="E166" s="246" t="s">
        <v>1</v>
      </c>
      <c r="F166" s="247" t="s">
        <v>561</v>
      </c>
      <c r="G166" s="245"/>
      <c r="H166" s="246" t="s">
        <v>1</v>
      </c>
      <c r="I166" s="248"/>
      <c r="J166" s="245"/>
      <c r="K166" s="245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184</v>
      </c>
      <c r="AU166" s="253" t="s">
        <v>86</v>
      </c>
      <c r="AV166" s="14" t="s">
        <v>84</v>
      </c>
      <c r="AW166" s="14" t="s">
        <v>32</v>
      </c>
      <c r="AX166" s="14" t="s">
        <v>76</v>
      </c>
      <c r="AY166" s="253" t="s">
        <v>172</v>
      </c>
    </row>
    <row r="167" s="13" customFormat="1">
      <c r="A167" s="13"/>
      <c r="B167" s="232"/>
      <c r="C167" s="233"/>
      <c r="D167" s="234" t="s">
        <v>184</v>
      </c>
      <c r="E167" s="235" t="s">
        <v>1</v>
      </c>
      <c r="F167" s="236" t="s">
        <v>84</v>
      </c>
      <c r="G167" s="233"/>
      <c r="H167" s="237">
        <v>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184</v>
      </c>
      <c r="AU167" s="243" t="s">
        <v>86</v>
      </c>
      <c r="AV167" s="13" t="s">
        <v>86</v>
      </c>
      <c r="AW167" s="13" t="s">
        <v>32</v>
      </c>
      <c r="AX167" s="13" t="s">
        <v>84</v>
      </c>
      <c r="AY167" s="243" t="s">
        <v>172</v>
      </c>
    </row>
    <row r="168" s="2" customFormat="1" ht="33" customHeight="1">
      <c r="A168" s="38"/>
      <c r="B168" s="39"/>
      <c r="C168" s="219" t="s">
        <v>248</v>
      </c>
      <c r="D168" s="219" t="s">
        <v>174</v>
      </c>
      <c r="E168" s="220" t="s">
        <v>562</v>
      </c>
      <c r="F168" s="221" t="s">
        <v>563</v>
      </c>
      <c r="G168" s="222" t="s">
        <v>107</v>
      </c>
      <c r="H168" s="223">
        <v>276</v>
      </c>
      <c r="I168" s="224"/>
      <c r="J168" s="225">
        <f>ROUND(I168*H168,2)</f>
        <v>0</v>
      </c>
      <c r="K168" s="221" t="s">
        <v>178</v>
      </c>
      <c r="L168" s="44"/>
      <c r="M168" s="226" t="s">
        <v>1</v>
      </c>
      <c r="N168" s="227" t="s">
        <v>41</v>
      </c>
      <c r="O168" s="91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509</v>
      </c>
      <c r="AT168" s="230" t="s">
        <v>174</v>
      </c>
      <c r="AU168" s="230" t="s">
        <v>86</v>
      </c>
      <c r="AY168" s="17" t="s">
        <v>172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84</v>
      </c>
      <c r="BK168" s="231">
        <f>ROUND(I168*H168,2)</f>
        <v>0</v>
      </c>
      <c r="BL168" s="17" t="s">
        <v>509</v>
      </c>
      <c r="BM168" s="230" t="s">
        <v>564</v>
      </c>
    </row>
    <row r="169" s="13" customFormat="1">
      <c r="A169" s="13"/>
      <c r="B169" s="232"/>
      <c r="C169" s="233"/>
      <c r="D169" s="234" t="s">
        <v>184</v>
      </c>
      <c r="E169" s="235" t="s">
        <v>1</v>
      </c>
      <c r="F169" s="236" t="s">
        <v>469</v>
      </c>
      <c r="G169" s="233"/>
      <c r="H169" s="237">
        <v>276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184</v>
      </c>
      <c r="AU169" s="243" t="s">
        <v>86</v>
      </c>
      <c r="AV169" s="13" t="s">
        <v>86</v>
      </c>
      <c r="AW169" s="13" t="s">
        <v>32</v>
      </c>
      <c r="AX169" s="13" t="s">
        <v>84</v>
      </c>
      <c r="AY169" s="243" t="s">
        <v>172</v>
      </c>
    </row>
    <row r="170" s="2" customFormat="1" ht="16.5" customHeight="1">
      <c r="A170" s="38"/>
      <c r="B170" s="39"/>
      <c r="C170" s="269" t="s">
        <v>253</v>
      </c>
      <c r="D170" s="269" t="s">
        <v>278</v>
      </c>
      <c r="E170" s="270" t="s">
        <v>565</v>
      </c>
      <c r="F170" s="271" t="s">
        <v>566</v>
      </c>
      <c r="G170" s="272" t="s">
        <v>291</v>
      </c>
      <c r="H170" s="273">
        <v>171.12000000000001</v>
      </c>
      <c r="I170" s="274"/>
      <c r="J170" s="275">
        <f>ROUND(I170*H170,2)</f>
        <v>0</v>
      </c>
      <c r="K170" s="271" t="s">
        <v>178</v>
      </c>
      <c r="L170" s="276"/>
      <c r="M170" s="277" t="s">
        <v>1</v>
      </c>
      <c r="N170" s="278" t="s">
        <v>41</v>
      </c>
      <c r="O170" s="91"/>
      <c r="P170" s="228">
        <f>O170*H170</f>
        <v>0</v>
      </c>
      <c r="Q170" s="228">
        <v>0.001</v>
      </c>
      <c r="R170" s="228">
        <f>Q170*H170</f>
        <v>0.17111999999999999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209</v>
      </c>
      <c r="AT170" s="230" t="s">
        <v>278</v>
      </c>
      <c r="AU170" s="230" t="s">
        <v>86</v>
      </c>
      <c r="AY170" s="17" t="s">
        <v>172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84</v>
      </c>
      <c r="BK170" s="231">
        <f>ROUND(I170*H170,2)</f>
        <v>0</v>
      </c>
      <c r="BL170" s="17" t="s">
        <v>179</v>
      </c>
      <c r="BM170" s="230" t="s">
        <v>567</v>
      </c>
    </row>
    <row r="171" s="2" customFormat="1">
      <c r="A171" s="38"/>
      <c r="B171" s="39"/>
      <c r="C171" s="40"/>
      <c r="D171" s="234" t="s">
        <v>198</v>
      </c>
      <c r="E171" s="40"/>
      <c r="F171" s="254" t="s">
        <v>568</v>
      </c>
      <c r="G171" s="40"/>
      <c r="H171" s="40"/>
      <c r="I171" s="255"/>
      <c r="J171" s="40"/>
      <c r="K171" s="40"/>
      <c r="L171" s="44"/>
      <c r="M171" s="256"/>
      <c r="N171" s="25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198</v>
      </c>
      <c r="AU171" s="17" t="s">
        <v>86</v>
      </c>
    </row>
    <row r="172" s="13" customFormat="1">
      <c r="A172" s="13"/>
      <c r="B172" s="232"/>
      <c r="C172" s="233"/>
      <c r="D172" s="234" t="s">
        <v>184</v>
      </c>
      <c r="E172" s="233"/>
      <c r="F172" s="236" t="s">
        <v>569</v>
      </c>
      <c r="G172" s="233"/>
      <c r="H172" s="237">
        <v>171.12000000000001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184</v>
      </c>
      <c r="AU172" s="243" t="s">
        <v>86</v>
      </c>
      <c r="AV172" s="13" t="s">
        <v>86</v>
      </c>
      <c r="AW172" s="13" t="s">
        <v>4</v>
      </c>
      <c r="AX172" s="13" t="s">
        <v>84</v>
      </c>
      <c r="AY172" s="243" t="s">
        <v>172</v>
      </c>
    </row>
    <row r="173" s="2" customFormat="1" ht="24.15" customHeight="1">
      <c r="A173" s="38"/>
      <c r="B173" s="39"/>
      <c r="C173" s="219" t="s">
        <v>258</v>
      </c>
      <c r="D173" s="219" t="s">
        <v>174</v>
      </c>
      <c r="E173" s="220" t="s">
        <v>570</v>
      </c>
      <c r="F173" s="221" t="s">
        <v>571</v>
      </c>
      <c r="G173" s="222" t="s">
        <v>107</v>
      </c>
      <c r="H173" s="223">
        <v>276</v>
      </c>
      <c r="I173" s="224"/>
      <c r="J173" s="225">
        <f>ROUND(I173*H173,2)</f>
        <v>0</v>
      </c>
      <c r="K173" s="221" t="s">
        <v>178</v>
      </c>
      <c r="L173" s="44"/>
      <c r="M173" s="226" t="s">
        <v>1</v>
      </c>
      <c r="N173" s="227" t="s">
        <v>41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509</v>
      </c>
      <c r="AT173" s="230" t="s">
        <v>174</v>
      </c>
      <c r="AU173" s="230" t="s">
        <v>86</v>
      </c>
      <c r="AY173" s="17" t="s">
        <v>172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84</v>
      </c>
      <c r="BK173" s="231">
        <f>ROUND(I173*H173,2)</f>
        <v>0</v>
      </c>
      <c r="BL173" s="17" t="s">
        <v>509</v>
      </c>
      <c r="BM173" s="230" t="s">
        <v>572</v>
      </c>
    </row>
    <row r="174" s="13" customFormat="1">
      <c r="A174" s="13"/>
      <c r="B174" s="232"/>
      <c r="C174" s="233"/>
      <c r="D174" s="234" t="s">
        <v>184</v>
      </c>
      <c r="E174" s="235" t="s">
        <v>1</v>
      </c>
      <c r="F174" s="236" t="s">
        <v>469</v>
      </c>
      <c r="G174" s="233"/>
      <c r="H174" s="237">
        <v>276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184</v>
      </c>
      <c r="AU174" s="243" t="s">
        <v>86</v>
      </c>
      <c r="AV174" s="13" t="s">
        <v>86</v>
      </c>
      <c r="AW174" s="13" t="s">
        <v>32</v>
      </c>
      <c r="AX174" s="13" t="s">
        <v>84</v>
      </c>
      <c r="AY174" s="243" t="s">
        <v>172</v>
      </c>
    </row>
    <row r="175" s="2" customFormat="1" ht="16.5" customHeight="1">
      <c r="A175" s="38"/>
      <c r="B175" s="39"/>
      <c r="C175" s="269" t="s">
        <v>266</v>
      </c>
      <c r="D175" s="269" t="s">
        <v>278</v>
      </c>
      <c r="E175" s="270" t="s">
        <v>573</v>
      </c>
      <c r="F175" s="271" t="s">
        <v>574</v>
      </c>
      <c r="G175" s="272" t="s">
        <v>107</v>
      </c>
      <c r="H175" s="273">
        <v>276</v>
      </c>
      <c r="I175" s="274"/>
      <c r="J175" s="275">
        <f>ROUND(I175*H175,2)</f>
        <v>0</v>
      </c>
      <c r="K175" s="271" t="s">
        <v>196</v>
      </c>
      <c r="L175" s="276"/>
      <c r="M175" s="277" t="s">
        <v>1</v>
      </c>
      <c r="N175" s="278" t="s">
        <v>41</v>
      </c>
      <c r="O175" s="91"/>
      <c r="P175" s="228">
        <f>O175*H175</f>
        <v>0</v>
      </c>
      <c r="Q175" s="228">
        <v>0.00089999999999999998</v>
      </c>
      <c r="R175" s="228">
        <f>Q175*H175</f>
        <v>0.24839999999999998</v>
      </c>
      <c r="S175" s="228">
        <v>0</v>
      </c>
      <c r="T175" s="22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523</v>
      </c>
      <c r="AT175" s="230" t="s">
        <v>278</v>
      </c>
      <c r="AU175" s="230" t="s">
        <v>86</v>
      </c>
      <c r="AY175" s="17" t="s">
        <v>172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84</v>
      </c>
      <c r="BK175" s="231">
        <f>ROUND(I175*H175,2)</f>
        <v>0</v>
      </c>
      <c r="BL175" s="17" t="s">
        <v>523</v>
      </c>
      <c r="BM175" s="230" t="s">
        <v>575</v>
      </c>
    </row>
    <row r="176" s="2" customFormat="1" ht="24.15" customHeight="1">
      <c r="A176" s="38"/>
      <c r="B176" s="39"/>
      <c r="C176" s="219" t="s">
        <v>7</v>
      </c>
      <c r="D176" s="219" t="s">
        <v>174</v>
      </c>
      <c r="E176" s="220" t="s">
        <v>576</v>
      </c>
      <c r="F176" s="221" t="s">
        <v>577</v>
      </c>
      <c r="G176" s="222" t="s">
        <v>107</v>
      </c>
      <c r="H176" s="223">
        <v>60</v>
      </c>
      <c r="I176" s="224"/>
      <c r="J176" s="225">
        <f>ROUND(I176*H176,2)</f>
        <v>0</v>
      </c>
      <c r="K176" s="221" t="s">
        <v>178</v>
      </c>
      <c r="L176" s="44"/>
      <c r="M176" s="226" t="s">
        <v>1</v>
      </c>
      <c r="N176" s="227" t="s">
        <v>41</v>
      </c>
      <c r="O176" s="91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509</v>
      </c>
      <c r="AT176" s="230" t="s">
        <v>174</v>
      </c>
      <c r="AU176" s="230" t="s">
        <v>86</v>
      </c>
      <c r="AY176" s="17" t="s">
        <v>172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84</v>
      </c>
      <c r="BK176" s="231">
        <f>ROUND(I176*H176,2)</f>
        <v>0</v>
      </c>
      <c r="BL176" s="17" t="s">
        <v>509</v>
      </c>
      <c r="BM176" s="230" t="s">
        <v>578</v>
      </c>
    </row>
    <row r="177" s="13" customFormat="1">
      <c r="A177" s="13"/>
      <c r="B177" s="232"/>
      <c r="C177" s="233"/>
      <c r="D177" s="234" t="s">
        <v>184</v>
      </c>
      <c r="E177" s="235" t="s">
        <v>1</v>
      </c>
      <c r="F177" s="236" t="s">
        <v>480</v>
      </c>
      <c r="G177" s="233"/>
      <c r="H177" s="237">
        <v>60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184</v>
      </c>
      <c r="AU177" s="243" t="s">
        <v>86</v>
      </c>
      <c r="AV177" s="13" t="s">
        <v>86</v>
      </c>
      <c r="AW177" s="13" t="s">
        <v>32</v>
      </c>
      <c r="AX177" s="13" t="s">
        <v>84</v>
      </c>
      <c r="AY177" s="243" t="s">
        <v>172</v>
      </c>
    </row>
    <row r="178" s="2" customFormat="1" ht="16.5" customHeight="1">
      <c r="A178" s="38"/>
      <c r="B178" s="39"/>
      <c r="C178" s="269" t="s">
        <v>277</v>
      </c>
      <c r="D178" s="269" t="s">
        <v>278</v>
      </c>
      <c r="E178" s="270" t="s">
        <v>579</v>
      </c>
      <c r="F178" s="271" t="s">
        <v>580</v>
      </c>
      <c r="G178" s="272" t="s">
        <v>107</v>
      </c>
      <c r="H178" s="273">
        <v>60</v>
      </c>
      <c r="I178" s="274"/>
      <c r="J178" s="275">
        <f>ROUND(I178*H178,2)</f>
        <v>0</v>
      </c>
      <c r="K178" s="271" t="s">
        <v>196</v>
      </c>
      <c r="L178" s="276"/>
      <c r="M178" s="277" t="s">
        <v>1</v>
      </c>
      <c r="N178" s="278" t="s">
        <v>41</v>
      </c>
      <c r="O178" s="91"/>
      <c r="P178" s="228">
        <f>O178*H178</f>
        <v>0</v>
      </c>
      <c r="Q178" s="228">
        <v>0.00016000000000000001</v>
      </c>
      <c r="R178" s="228">
        <f>Q178*H178</f>
        <v>0.0096000000000000009</v>
      </c>
      <c r="S178" s="228">
        <v>0</v>
      </c>
      <c r="T178" s="22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523</v>
      </c>
      <c r="AT178" s="230" t="s">
        <v>278</v>
      </c>
      <c r="AU178" s="230" t="s">
        <v>86</v>
      </c>
      <c r="AY178" s="17" t="s">
        <v>172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84</v>
      </c>
      <c r="BK178" s="231">
        <f>ROUND(I178*H178,2)</f>
        <v>0</v>
      </c>
      <c r="BL178" s="17" t="s">
        <v>523</v>
      </c>
      <c r="BM178" s="230" t="s">
        <v>581</v>
      </c>
    </row>
    <row r="179" s="2" customFormat="1" ht="24.15" customHeight="1">
      <c r="A179" s="38"/>
      <c r="B179" s="39"/>
      <c r="C179" s="219" t="s">
        <v>284</v>
      </c>
      <c r="D179" s="219" t="s">
        <v>174</v>
      </c>
      <c r="E179" s="220" t="s">
        <v>582</v>
      </c>
      <c r="F179" s="221" t="s">
        <v>583</v>
      </c>
      <c r="G179" s="222" t="s">
        <v>177</v>
      </c>
      <c r="H179" s="223">
        <v>6</v>
      </c>
      <c r="I179" s="224"/>
      <c r="J179" s="225">
        <f>ROUND(I179*H179,2)</f>
        <v>0</v>
      </c>
      <c r="K179" s="221" t="s">
        <v>178</v>
      </c>
      <c r="L179" s="44"/>
      <c r="M179" s="226" t="s">
        <v>1</v>
      </c>
      <c r="N179" s="227" t="s">
        <v>41</v>
      </c>
      <c r="O179" s="91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509</v>
      </c>
      <c r="AT179" s="230" t="s">
        <v>174</v>
      </c>
      <c r="AU179" s="230" t="s">
        <v>86</v>
      </c>
      <c r="AY179" s="17" t="s">
        <v>172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84</v>
      </c>
      <c r="BK179" s="231">
        <f>ROUND(I179*H179,2)</f>
        <v>0</v>
      </c>
      <c r="BL179" s="17" t="s">
        <v>509</v>
      </c>
      <c r="BM179" s="230" t="s">
        <v>584</v>
      </c>
    </row>
    <row r="180" s="13" customFormat="1">
      <c r="A180" s="13"/>
      <c r="B180" s="232"/>
      <c r="C180" s="233"/>
      <c r="D180" s="234" t="s">
        <v>184</v>
      </c>
      <c r="E180" s="235" t="s">
        <v>1</v>
      </c>
      <c r="F180" s="236" t="s">
        <v>476</v>
      </c>
      <c r="G180" s="233"/>
      <c r="H180" s="237">
        <v>6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184</v>
      </c>
      <c r="AU180" s="243" t="s">
        <v>86</v>
      </c>
      <c r="AV180" s="13" t="s">
        <v>86</v>
      </c>
      <c r="AW180" s="13" t="s">
        <v>32</v>
      </c>
      <c r="AX180" s="13" t="s">
        <v>84</v>
      </c>
      <c r="AY180" s="243" t="s">
        <v>172</v>
      </c>
    </row>
    <row r="181" s="2" customFormat="1" ht="24.15" customHeight="1">
      <c r="A181" s="38"/>
      <c r="B181" s="39"/>
      <c r="C181" s="219" t="s">
        <v>288</v>
      </c>
      <c r="D181" s="219" t="s">
        <v>174</v>
      </c>
      <c r="E181" s="220" t="s">
        <v>585</v>
      </c>
      <c r="F181" s="221" t="s">
        <v>586</v>
      </c>
      <c r="G181" s="222" t="s">
        <v>177</v>
      </c>
      <c r="H181" s="223">
        <v>6</v>
      </c>
      <c r="I181" s="224"/>
      <c r="J181" s="225">
        <f>ROUND(I181*H181,2)</f>
        <v>0</v>
      </c>
      <c r="K181" s="221" t="s">
        <v>178</v>
      </c>
      <c r="L181" s="44"/>
      <c r="M181" s="226" t="s">
        <v>1</v>
      </c>
      <c r="N181" s="227" t="s">
        <v>41</v>
      </c>
      <c r="O181" s="91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509</v>
      </c>
      <c r="AT181" s="230" t="s">
        <v>174</v>
      </c>
      <c r="AU181" s="230" t="s">
        <v>86</v>
      </c>
      <c r="AY181" s="17" t="s">
        <v>172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84</v>
      </c>
      <c r="BK181" s="231">
        <f>ROUND(I181*H181,2)</f>
        <v>0</v>
      </c>
      <c r="BL181" s="17" t="s">
        <v>509</v>
      </c>
      <c r="BM181" s="230" t="s">
        <v>587</v>
      </c>
    </row>
    <row r="182" s="13" customFormat="1">
      <c r="A182" s="13"/>
      <c r="B182" s="232"/>
      <c r="C182" s="233"/>
      <c r="D182" s="234" t="s">
        <v>184</v>
      </c>
      <c r="E182" s="235" t="s">
        <v>1</v>
      </c>
      <c r="F182" s="236" t="s">
        <v>472</v>
      </c>
      <c r="G182" s="233"/>
      <c r="H182" s="237">
        <v>6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184</v>
      </c>
      <c r="AU182" s="243" t="s">
        <v>86</v>
      </c>
      <c r="AV182" s="13" t="s">
        <v>86</v>
      </c>
      <c r="AW182" s="13" t="s">
        <v>32</v>
      </c>
      <c r="AX182" s="13" t="s">
        <v>84</v>
      </c>
      <c r="AY182" s="243" t="s">
        <v>172</v>
      </c>
    </row>
    <row r="183" s="2" customFormat="1" ht="24.15" customHeight="1">
      <c r="A183" s="38"/>
      <c r="B183" s="39"/>
      <c r="C183" s="219" t="s">
        <v>295</v>
      </c>
      <c r="D183" s="219" t="s">
        <v>174</v>
      </c>
      <c r="E183" s="220" t="s">
        <v>588</v>
      </c>
      <c r="F183" s="221" t="s">
        <v>589</v>
      </c>
      <c r="G183" s="222" t="s">
        <v>177</v>
      </c>
      <c r="H183" s="223">
        <v>6</v>
      </c>
      <c r="I183" s="224"/>
      <c r="J183" s="225">
        <f>ROUND(I183*H183,2)</f>
        <v>0</v>
      </c>
      <c r="K183" s="221" t="s">
        <v>178</v>
      </c>
      <c r="L183" s="44"/>
      <c r="M183" s="226" t="s">
        <v>1</v>
      </c>
      <c r="N183" s="227" t="s">
        <v>41</v>
      </c>
      <c r="O183" s="91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509</v>
      </c>
      <c r="AT183" s="230" t="s">
        <v>174</v>
      </c>
      <c r="AU183" s="230" t="s">
        <v>86</v>
      </c>
      <c r="AY183" s="17" t="s">
        <v>172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84</v>
      </c>
      <c r="BK183" s="231">
        <f>ROUND(I183*H183,2)</f>
        <v>0</v>
      </c>
      <c r="BL183" s="17" t="s">
        <v>509</v>
      </c>
      <c r="BM183" s="230" t="s">
        <v>590</v>
      </c>
    </row>
    <row r="184" s="13" customFormat="1">
      <c r="A184" s="13"/>
      <c r="B184" s="232"/>
      <c r="C184" s="233"/>
      <c r="D184" s="234" t="s">
        <v>184</v>
      </c>
      <c r="E184" s="235" t="s">
        <v>1</v>
      </c>
      <c r="F184" s="236" t="s">
        <v>478</v>
      </c>
      <c r="G184" s="233"/>
      <c r="H184" s="237">
        <v>6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184</v>
      </c>
      <c r="AU184" s="243" t="s">
        <v>86</v>
      </c>
      <c r="AV184" s="13" t="s">
        <v>86</v>
      </c>
      <c r="AW184" s="13" t="s">
        <v>32</v>
      </c>
      <c r="AX184" s="13" t="s">
        <v>84</v>
      </c>
      <c r="AY184" s="243" t="s">
        <v>172</v>
      </c>
    </row>
    <row r="185" s="2" customFormat="1" ht="16.5" customHeight="1">
      <c r="A185" s="38"/>
      <c r="B185" s="39"/>
      <c r="C185" s="219" t="s">
        <v>299</v>
      </c>
      <c r="D185" s="219" t="s">
        <v>174</v>
      </c>
      <c r="E185" s="220" t="s">
        <v>591</v>
      </c>
      <c r="F185" s="221" t="s">
        <v>592</v>
      </c>
      <c r="G185" s="222" t="s">
        <v>593</v>
      </c>
      <c r="H185" s="282"/>
      <c r="I185" s="224"/>
      <c r="J185" s="225">
        <f>ROUND(I185*H185,2)</f>
        <v>0</v>
      </c>
      <c r="K185" s="221" t="s">
        <v>1</v>
      </c>
      <c r="L185" s="44"/>
      <c r="M185" s="226" t="s">
        <v>1</v>
      </c>
      <c r="N185" s="227" t="s">
        <v>41</v>
      </c>
      <c r="O185" s="91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0" t="s">
        <v>523</v>
      </c>
      <c r="AT185" s="230" t="s">
        <v>174</v>
      </c>
      <c r="AU185" s="230" t="s">
        <v>86</v>
      </c>
      <c r="AY185" s="17" t="s">
        <v>172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84</v>
      </c>
      <c r="BK185" s="231">
        <f>ROUND(I185*H185,2)</f>
        <v>0</v>
      </c>
      <c r="BL185" s="17" t="s">
        <v>523</v>
      </c>
      <c r="BM185" s="230" t="s">
        <v>594</v>
      </c>
    </row>
    <row r="186" s="2" customFormat="1" ht="16.5" customHeight="1">
      <c r="A186" s="38"/>
      <c r="B186" s="39"/>
      <c r="C186" s="219" t="s">
        <v>305</v>
      </c>
      <c r="D186" s="219" t="s">
        <v>174</v>
      </c>
      <c r="E186" s="220" t="s">
        <v>595</v>
      </c>
      <c r="F186" s="221" t="s">
        <v>596</v>
      </c>
      <c r="G186" s="222" t="s">
        <v>593</v>
      </c>
      <c r="H186" s="282"/>
      <c r="I186" s="224"/>
      <c r="J186" s="225">
        <f>ROUND(I186*H186,2)</f>
        <v>0</v>
      </c>
      <c r="K186" s="221" t="s">
        <v>1</v>
      </c>
      <c r="L186" s="44"/>
      <c r="M186" s="226" t="s">
        <v>1</v>
      </c>
      <c r="N186" s="227" t="s">
        <v>41</v>
      </c>
      <c r="O186" s="91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509</v>
      </c>
      <c r="AT186" s="230" t="s">
        <v>174</v>
      </c>
      <c r="AU186" s="230" t="s">
        <v>86</v>
      </c>
      <c r="AY186" s="17" t="s">
        <v>172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84</v>
      </c>
      <c r="BK186" s="231">
        <f>ROUND(I186*H186,2)</f>
        <v>0</v>
      </c>
      <c r="BL186" s="17" t="s">
        <v>509</v>
      </c>
      <c r="BM186" s="230" t="s">
        <v>597</v>
      </c>
    </row>
    <row r="187" s="2" customFormat="1" ht="16.5" customHeight="1">
      <c r="A187" s="38"/>
      <c r="B187" s="39"/>
      <c r="C187" s="219" t="s">
        <v>309</v>
      </c>
      <c r="D187" s="219" t="s">
        <v>174</v>
      </c>
      <c r="E187" s="220" t="s">
        <v>598</v>
      </c>
      <c r="F187" s="221" t="s">
        <v>599</v>
      </c>
      <c r="G187" s="222" t="s">
        <v>593</v>
      </c>
      <c r="H187" s="282"/>
      <c r="I187" s="224"/>
      <c r="J187" s="225">
        <f>ROUND(I187*H187,2)</f>
        <v>0</v>
      </c>
      <c r="K187" s="221" t="s">
        <v>1</v>
      </c>
      <c r="L187" s="44"/>
      <c r="M187" s="226" t="s">
        <v>1</v>
      </c>
      <c r="N187" s="227" t="s">
        <v>41</v>
      </c>
      <c r="O187" s="91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509</v>
      </c>
      <c r="AT187" s="230" t="s">
        <v>174</v>
      </c>
      <c r="AU187" s="230" t="s">
        <v>86</v>
      </c>
      <c r="AY187" s="17" t="s">
        <v>172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84</v>
      </c>
      <c r="BK187" s="231">
        <f>ROUND(I187*H187,2)</f>
        <v>0</v>
      </c>
      <c r="BL187" s="17" t="s">
        <v>509</v>
      </c>
      <c r="BM187" s="230" t="s">
        <v>600</v>
      </c>
    </row>
    <row r="188" s="12" customFormat="1" ht="22.8" customHeight="1">
      <c r="A188" s="12"/>
      <c r="B188" s="203"/>
      <c r="C188" s="204"/>
      <c r="D188" s="205" t="s">
        <v>75</v>
      </c>
      <c r="E188" s="217" t="s">
        <v>601</v>
      </c>
      <c r="F188" s="217" t="s">
        <v>602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SUM(P189:P223)</f>
        <v>0</v>
      </c>
      <c r="Q188" s="211"/>
      <c r="R188" s="212">
        <f>SUM(R189:R223)</f>
        <v>110.44416768000001</v>
      </c>
      <c r="S188" s="211"/>
      <c r="T188" s="213">
        <f>SUM(T189:T223)</f>
        <v>10.4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97</v>
      </c>
      <c r="AT188" s="215" t="s">
        <v>75</v>
      </c>
      <c r="AU188" s="215" t="s">
        <v>84</v>
      </c>
      <c r="AY188" s="214" t="s">
        <v>172</v>
      </c>
      <c r="BK188" s="216">
        <f>SUM(BK189:BK223)</f>
        <v>0</v>
      </c>
    </row>
    <row r="189" s="2" customFormat="1" ht="24.15" customHeight="1">
      <c r="A189" s="38"/>
      <c r="B189" s="39"/>
      <c r="C189" s="219" t="s">
        <v>315</v>
      </c>
      <c r="D189" s="219" t="s">
        <v>174</v>
      </c>
      <c r="E189" s="220" t="s">
        <v>603</v>
      </c>
      <c r="F189" s="221" t="s">
        <v>604</v>
      </c>
      <c r="G189" s="222" t="s">
        <v>605</v>
      </c>
      <c r="H189" s="223">
        <v>0.27600000000000002</v>
      </c>
      <c r="I189" s="224"/>
      <c r="J189" s="225">
        <f>ROUND(I189*H189,2)</f>
        <v>0</v>
      </c>
      <c r="K189" s="221" t="s">
        <v>178</v>
      </c>
      <c r="L189" s="44"/>
      <c r="M189" s="226" t="s">
        <v>1</v>
      </c>
      <c r="N189" s="227" t="s">
        <v>41</v>
      </c>
      <c r="O189" s="91"/>
      <c r="P189" s="228">
        <f>O189*H189</f>
        <v>0</v>
      </c>
      <c r="Q189" s="228">
        <v>0.0088000000000000005</v>
      </c>
      <c r="R189" s="228">
        <f>Q189*H189</f>
        <v>0.0024288000000000005</v>
      </c>
      <c r="S189" s="228">
        <v>0</v>
      </c>
      <c r="T189" s="22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509</v>
      </c>
      <c r="AT189" s="230" t="s">
        <v>174</v>
      </c>
      <c r="AU189" s="230" t="s">
        <v>86</v>
      </c>
      <c r="AY189" s="17" t="s">
        <v>172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84</v>
      </c>
      <c r="BK189" s="231">
        <f>ROUND(I189*H189,2)</f>
        <v>0</v>
      </c>
      <c r="BL189" s="17" t="s">
        <v>509</v>
      </c>
      <c r="BM189" s="230" t="s">
        <v>606</v>
      </c>
    </row>
    <row r="190" s="2" customFormat="1">
      <c r="A190" s="38"/>
      <c r="B190" s="39"/>
      <c r="C190" s="40"/>
      <c r="D190" s="234" t="s">
        <v>198</v>
      </c>
      <c r="E190" s="40"/>
      <c r="F190" s="254" t="s">
        <v>607</v>
      </c>
      <c r="G190" s="40"/>
      <c r="H190" s="40"/>
      <c r="I190" s="255"/>
      <c r="J190" s="40"/>
      <c r="K190" s="40"/>
      <c r="L190" s="44"/>
      <c r="M190" s="256"/>
      <c r="N190" s="25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198</v>
      </c>
      <c r="AU190" s="17" t="s">
        <v>86</v>
      </c>
    </row>
    <row r="191" s="13" customFormat="1">
      <c r="A191" s="13"/>
      <c r="B191" s="232"/>
      <c r="C191" s="233"/>
      <c r="D191" s="234" t="s">
        <v>184</v>
      </c>
      <c r="E191" s="235" t="s">
        <v>1</v>
      </c>
      <c r="F191" s="236" t="s">
        <v>469</v>
      </c>
      <c r="G191" s="233"/>
      <c r="H191" s="237">
        <v>276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184</v>
      </c>
      <c r="AU191" s="243" t="s">
        <v>86</v>
      </c>
      <c r="AV191" s="13" t="s">
        <v>86</v>
      </c>
      <c r="AW191" s="13" t="s">
        <v>32</v>
      </c>
      <c r="AX191" s="13" t="s">
        <v>84</v>
      </c>
      <c r="AY191" s="243" t="s">
        <v>172</v>
      </c>
    </row>
    <row r="192" s="13" customFormat="1">
      <c r="A192" s="13"/>
      <c r="B192" s="232"/>
      <c r="C192" s="233"/>
      <c r="D192" s="234" t="s">
        <v>184</v>
      </c>
      <c r="E192" s="233"/>
      <c r="F192" s="236" t="s">
        <v>608</v>
      </c>
      <c r="G192" s="233"/>
      <c r="H192" s="237">
        <v>0.27600000000000002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184</v>
      </c>
      <c r="AU192" s="243" t="s">
        <v>86</v>
      </c>
      <c r="AV192" s="13" t="s">
        <v>86</v>
      </c>
      <c r="AW192" s="13" t="s">
        <v>4</v>
      </c>
      <c r="AX192" s="13" t="s">
        <v>84</v>
      </c>
      <c r="AY192" s="243" t="s">
        <v>172</v>
      </c>
    </row>
    <row r="193" s="2" customFormat="1" ht="24.15" customHeight="1">
      <c r="A193" s="38"/>
      <c r="B193" s="39"/>
      <c r="C193" s="219" t="s">
        <v>127</v>
      </c>
      <c r="D193" s="219" t="s">
        <v>174</v>
      </c>
      <c r="E193" s="220" t="s">
        <v>609</v>
      </c>
      <c r="F193" s="221" t="s">
        <v>610</v>
      </c>
      <c r="G193" s="222" t="s">
        <v>95</v>
      </c>
      <c r="H193" s="223">
        <v>32</v>
      </c>
      <c r="I193" s="224"/>
      <c r="J193" s="225">
        <f>ROUND(I193*H193,2)</f>
        <v>0</v>
      </c>
      <c r="K193" s="221" t="s">
        <v>196</v>
      </c>
      <c r="L193" s="44"/>
      <c r="M193" s="226" t="s">
        <v>1</v>
      </c>
      <c r="N193" s="227" t="s">
        <v>41</v>
      </c>
      <c r="O193" s="91"/>
      <c r="P193" s="228">
        <f>O193*H193</f>
        <v>0</v>
      </c>
      <c r="Q193" s="228">
        <v>0</v>
      </c>
      <c r="R193" s="228">
        <f>Q193*H193</f>
        <v>0</v>
      </c>
      <c r="S193" s="228">
        <v>0.32500000000000001</v>
      </c>
      <c r="T193" s="229">
        <f>S193*H193</f>
        <v>10.4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509</v>
      </c>
      <c r="AT193" s="230" t="s">
        <v>174</v>
      </c>
      <c r="AU193" s="230" t="s">
        <v>86</v>
      </c>
      <c r="AY193" s="17" t="s">
        <v>172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84</v>
      </c>
      <c r="BK193" s="231">
        <f>ROUND(I193*H193,2)</f>
        <v>0</v>
      </c>
      <c r="BL193" s="17" t="s">
        <v>509</v>
      </c>
      <c r="BM193" s="230" t="s">
        <v>611</v>
      </c>
    </row>
    <row r="194" s="2" customFormat="1" ht="24.15" customHeight="1">
      <c r="A194" s="38"/>
      <c r="B194" s="39"/>
      <c r="C194" s="219" t="s">
        <v>326</v>
      </c>
      <c r="D194" s="219" t="s">
        <v>174</v>
      </c>
      <c r="E194" s="220" t="s">
        <v>612</v>
      </c>
      <c r="F194" s="221" t="s">
        <v>613</v>
      </c>
      <c r="G194" s="222" t="s">
        <v>107</v>
      </c>
      <c r="H194" s="223">
        <v>32</v>
      </c>
      <c r="I194" s="224"/>
      <c r="J194" s="225">
        <f>ROUND(I194*H194,2)</f>
        <v>0</v>
      </c>
      <c r="K194" s="221" t="s">
        <v>196</v>
      </c>
      <c r="L194" s="44"/>
      <c r="M194" s="226" t="s">
        <v>1</v>
      </c>
      <c r="N194" s="227" t="s">
        <v>41</v>
      </c>
      <c r="O194" s="91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509</v>
      </c>
      <c r="AT194" s="230" t="s">
        <v>174</v>
      </c>
      <c r="AU194" s="230" t="s">
        <v>86</v>
      </c>
      <c r="AY194" s="17" t="s">
        <v>172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84</v>
      </c>
      <c r="BK194" s="231">
        <f>ROUND(I194*H194,2)</f>
        <v>0</v>
      </c>
      <c r="BL194" s="17" t="s">
        <v>509</v>
      </c>
      <c r="BM194" s="230" t="s">
        <v>614</v>
      </c>
    </row>
    <row r="195" s="2" customFormat="1" ht="24.15" customHeight="1">
      <c r="A195" s="38"/>
      <c r="B195" s="39"/>
      <c r="C195" s="219" t="s">
        <v>330</v>
      </c>
      <c r="D195" s="219" t="s">
        <v>174</v>
      </c>
      <c r="E195" s="220" t="s">
        <v>615</v>
      </c>
      <c r="F195" s="221" t="s">
        <v>616</v>
      </c>
      <c r="G195" s="222" t="s">
        <v>126</v>
      </c>
      <c r="H195" s="223">
        <v>3.2000000000000002</v>
      </c>
      <c r="I195" s="224"/>
      <c r="J195" s="225">
        <f>ROUND(I195*H195,2)</f>
        <v>0</v>
      </c>
      <c r="K195" s="221" t="s">
        <v>196</v>
      </c>
      <c r="L195" s="44"/>
      <c r="M195" s="226" t="s">
        <v>1</v>
      </c>
      <c r="N195" s="227" t="s">
        <v>41</v>
      </c>
      <c r="O195" s="91"/>
      <c r="P195" s="228">
        <f>O195*H195</f>
        <v>0</v>
      </c>
      <c r="Q195" s="228">
        <v>2.3010199999999998</v>
      </c>
      <c r="R195" s="228">
        <f>Q195*H195</f>
        <v>7.363264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509</v>
      </c>
      <c r="AT195" s="230" t="s">
        <v>174</v>
      </c>
      <c r="AU195" s="230" t="s">
        <v>86</v>
      </c>
      <c r="AY195" s="17" t="s">
        <v>172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84</v>
      </c>
      <c r="BK195" s="231">
        <f>ROUND(I195*H195,2)</f>
        <v>0</v>
      </c>
      <c r="BL195" s="17" t="s">
        <v>509</v>
      </c>
      <c r="BM195" s="230" t="s">
        <v>617</v>
      </c>
    </row>
    <row r="196" s="13" customFormat="1">
      <c r="A196" s="13"/>
      <c r="B196" s="232"/>
      <c r="C196" s="233"/>
      <c r="D196" s="234" t="s">
        <v>184</v>
      </c>
      <c r="E196" s="235" t="s">
        <v>1</v>
      </c>
      <c r="F196" s="236" t="s">
        <v>618</v>
      </c>
      <c r="G196" s="233"/>
      <c r="H196" s="237">
        <v>3.2000000000000002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184</v>
      </c>
      <c r="AU196" s="243" t="s">
        <v>86</v>
      </c>
      <c r="AV196" s="13" t="s">
        <v>86</v>
      </c>
      <c r="AW196" s="13" t="s">
        <v>32</v>
      </c>
      <c r="AX196" s="13" t="s">
        <v>84</v>
      </c>
      <c r="AY196" s="243" t="s">
        <v>172</v>
      </c>
    </row>
    <row r="197" s="2" customFormat="1" ht="24.15" customHeight="1">
      <c r="A197" s="38"/>
      <c r="B197" s="39"/>
      <c r="C197" s="219" t="s">
        <v>334</v>
      </c>
      <c r="D197" s="219" t="s">
        <v>174</v>
      </c>
      <c r="E197" s="220" t="s">
        <v>619</v>
      </c>
      <c r="F197" s="221" t="s">
        <v>620</v>
      </c>
      <c r="G197" s="222" t="s">
        <v>126</v>
      </c>
      <c r="H197" s="223">
        <v>5.7599999999999998</v>
      </c>
      <c r="I197" s="224"/>
      <c r="J197" s="225">
        <f>ROUND(I197*H197,2)</f>
        <v>0</v>
      </c>
      <c r="K197" s="221" t="s">
        <v>196</v>
      </c>
      <c r="L197" s="44"/>
      <c r="M197" s="226" t="s">
        <v>1</v>
      </c>
      <c r="N197" s="227" t="s">
        <v>41</v>
      </c>
      <c r="O197" s="91"/>
      <c r="P197" s="228">
        <f>O197*H197</f>
        <v>0</v>
      </c>
      <c r="Q197" s="228">
        <v>2.3010199999999998</v>
      </c>
      <c r="R197" s="228">
        <f>Q197*H197</f>
        <v>13.253875199999998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509</v>
      </c>
      <c r="AT197" s="230" t="s">
        <v>174</v>
      </c>
      <c r="AU197" s="230" t="s">
        <v>86</v>
      </c>
      <c r="AY197" s="17" t="s">
        <v>172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84</v>
      </c>
      <c r="BK197" s="231">
        <f>ROUND(I197*H197,2)</f>
        <v>0</v>
      </c>
      <c r="BL197" s="17" t="s">
        <v>509</v>
      </c>
      <c r="BM197" s="230" t="s">
        <v>621</v>
      </c>
    </row>
    <row r="198" s="13" customFormat="1">
      <c r="A198" s="13"/>
      <c r="B198" s="232"/>
      <c r="C198" s="233"/>
      <c r="D198" s="234" t="s">
        <v>184</v>
      </c>
      <c r="E198" s="235" t="s">
        <v>1</v>
      </c>
      <c r="F198" s="236" t="s">
        <v>488</v>
      </c>
      <c r="G198" s="233"/>
      <c r="H198" s="237">
        <v>5.7599999999999998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184</v>
      </c>
      <c r="AU198" s="243" t="s">
        <v>86</v>
      </c>
      <c r="AV198" s="13" t="s">
        <v>86</v>
      </c>
      <c r="AW198" s="13" t="s">
        <v>32</v>
      </c>
      <c r="AX198" s="13" t="s">
        <v>84</v>
      </c>
      <c r="AY198" s="243" t="s">
        <v>172</v>
      </c>
    </row>
    <row r="199" s="2" customFormat="1" ht="24.15" customHeight="1">
      <c r="A199" s="38"/>
      <c r="B199" s="39"/>
      <c r="C199" s="219" t="s">
        <v>340</v>
      </c>
      <c r="D199" s="219" t="s">
        <v>174</v>
      </c>
      <c r="E199" s="220" t="s">
        <v>622</v>
      </c>
      <c r="F199" s="221" t="s">
        <v>623</v>
      </c>
      <c r="G199" s="222" t="s">
        <v>126</v>
      </c>
      <c r="H199" s="223">
        <v>6</v>
      </c>
      <c r="I199" s="224"/>
      <c r="J199" s="225">
        <f>ROUND(I199*H199,2)</f>
        <v>0</v>
      </c>
      <c r="K199" s="221" t="s">
        <v>178</v>
      </c>
      <c r="L199" s="44"/>
      <c r="M199" s="226" t="s">
        <v>1</v>
      </c>
      <c r="N199" s="227" t="s">
        <v>41</v>
      </c>
      <c r="O199" s="91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509</v>
      </c>
      <c r="AT199" s="230" t="s">
        <v>174</v>
      </c>
      <c r="AU199" s="230" t="s">
        <v>86</v>
      </c>
      <c r="AY199" s="17" t="s">
        <v>172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84</v>
      </c>
      <c r="BK199" s="231">
        <f>ROUND(I199*H199,2)</f>
        <v>0</v>
      </c>
      <c r="BL199" s="17" t="s">
        <v>509</v>
      </c>
      <c r="BM199" s="230" t="s">
        <v>624</v>
      </c>
    </row>
    <row r="200" s="13" customFormat="1">
      <c r="A200" s="13"/>
      <c r="B200" s="232"/>
      <c r="C200" s="233"/>
      <c r="D200" s="234" t="s">
        <v>184</v>
      </c>
      <c r="E200" s="235" t="s">
        <v>1</v>
      </c>
      <c r="F200" s="236" t="s">
        <v>472</v>
      </c>
      <c r="G200" s="233"/>
      <c r="H200" s="237">
        <v>6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184</v>
      </c>
      <c r="AU200" s="243" t="s">
        <v>86</v>
      </c>
      <c r="AV200" s="13" t="s">
        <v>86</v>
      </c>
      <c r="AW200" s="13" t="s">
        <v>32</v>
      </c>
      <c r="AX200" s="13" t="s">
        <v>84</v>
      </c>
      <c r="AY200" s="243" t="s">
        <v>172</v>
      </c>
    </row>
    <row r="201" s="2" customFormat="1" ht="24.15" customHeight="1">
      <c r="A201" s="38"/>
      <c r="B201" s="39"/>
      <c r="C201" s="219" t="s">
        <v>346</v>
      </c>
      <c r="D201" s="219" t="s">
        <v>174</v>
      </c>
      <c r="E201" s="220" t="s">
        <v>625</v>
      </c>
      <c r="F201" s="221" t="s">
        <v>626</v>
      </c>
      <c r="G201" s="222" t="s">
        <v>107</v>
      </c>
      <c r="H201" s="223">
        <v>240</v>
      </c>
      <c r="I201" s="224"/>
      <c r="J201" s="225">
        <f>ROUND(I201*H201,2)</f>
        <v>0</v>
      </c>
      <c r="K201" s="221" t="s">
        <v>178</v>
      </c>
      <c r="L201" s="44"/>
      <c r="M201" s="226" t="s">
        <v>1</v>
      </c>
      <c r="N201" s="227" t="s">
        <v>41</v>
      </c>
      <c r="O201" s="91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509</v>
      </c>
      <c r="AT201" s="230" t="s">
        <v>174</v>
      </c>
      <c r="AU201" s="230" t="s">
        <v>86</v>
      </c>
      <c r="AY201" s="17" t="s">
        <v>172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84</v>
      </c>
      <c r="BK201" s="231">
        <f>ROUND(I201*H201,2)</f>
        <v>0</v>
      </c>
      <c r="BL201" s="17" t="s">
        <v>509</v>
      </c>
      <c r="BM201" s="230" t="s">
        <v>627</v>
      </c>
    </row>
    <row r="202" s="13" customFormat="1">
      <c r="A202" s="13"/>
      <c r="B202" s="232"/>
      <c r="C202" s="233"/>
      <c r="D202" s="234" t="s">
        <v>184</v>
      </c>
      <c r="E202" s="235" t="s">
        <v>1</v>
      </c>
      <c r="F202" s="236" t="s">
        <v>483</v>
      </c>
      <c r="G202" s="233"/>
      <c r="H202" s="237">
        <v>240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184</v>
      </c>
      <c r="AU202" s="243" t="s">
        <v>86</v>
      </c>
      <c r="AV202" s="13" t="s">
        <v>86</v>
      </c>
      <c r="AW202" s="13" t="s">
        <v>32</v>
      </c>
      <c r="AX202" s="13" t="s">
        <v>84</v>
      </c>
      <c r="AY202" s="243" t="s">
        <v>172</v>
      </c>
    </row>
    <row r="203" s="2" customFormat="1" ht="24.15" customHeight="1">
      <c r="A203" s="38"/>
      <c r="B203" s="39"/>
      <c r="C203" s="219" t="s">
        <v>351</v>
      </c>
      <c r="D203" s="219" t="s">
        <v>174</v>
      </c>
      <c r="E203" s="220" t="s">
        <v>628</v>
      </c>
      <c r="F203" s="221" t="s">
        <v>629</v>
      </c>
      <c r="G203" s="222" t="s">
        <v>107</v>
      </c>
      <c r="H203" s="223">
        <v>32</v>
      </c>
      <c r="I203" s="224"/>
      <c r="J203" s="225">
        <f>ROUND(I203*H203,2)</f>
        <v>0</v>
      </c>
      <c r="K203" s="221" t="s">
        <v>196</v>
      </c>
      <c r="L203" s="44"/>
      <c r="M203" s="226" t="s">
        <v>1</v>
      </c>
      <c r="N203" s="227" t="s">
        <v>41</v>
      </c>
      <c r="O203" s="91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509</v>
      </c>
      <c r="AT203" s="230" t="s">
        <v>174</v>
      </c>
      <c r="AU203" s="230" t="s">
        <v>86</v>
      </c>
      <c r="AY203" s="17" t="s">
        <v>172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84</v>
      </c>
      <c r="BK203" s="231">
        <f>ROUND(I203*H203,2)</f>
        <v>0</v>
      </c>
      <c r="BL203" s="17" t="s">
        <v>509</v>
      </c>
      <c r="BM203" s="230" t="s">
        <v>630</v>
      </c>
    </row>
    <row r="204" s="13" customFormat="1">
      <c r="A204" s="13"/>
      <c r="B204" s="232"/>
      <c r="C204" s="233"/>
      <c r="D204" s="234" t="s">
        <v>184</v>
      </c>
      <c r="E204" s="235" t="s">
        <v>1</v>
      </c>
      <c r="F204" s="236" t="s">
        <v>486</v>
      </c>
      <c r="G204" s="233"/>
      <c r="H204" s="237">
        <v>32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184</v>
      </c>
      <c r="AU204" s="243" t="s">
        <v>86</v>
      </c>
      <c r="AV204" s="13" t="s">
        <v>86</v>
      </c>
      <c r="AW204" s="13" t="s">
        <v>32</v>
      </c>
      <c r="AX204" s="13" t="s">
        <v>84</v>
      </c>
      <c r="AY204" s="243" t="s">
        <v>172</v>
      </c>
    </row>
    <row r="205" s="2" customFormat="1" ht="24.15" customHeight="1">
      <c r="A205" s="38"/>
      <c r="B205" s="39"/>
      <c r="C205" s="219" t="s">
        <v>355</v>
      </c>
      <c r="D205" s="219" t="s">
        <v>174</v>
      </c>
      <c r="E205" s="220" t="s">
        <v>622</v>
      </c>
      <c r="F205" s="221" t="s">
        <v>623</v>
      </c>
      <c r="G205" s="222" t="s">
        <v>126</v>
      </c>
      <c r="H205" s="223">
        <v>5.4000000000000004</v>
      </c>
      <c r="I205" s="224"/>
      <c r="J205" s="225">
        <f>ROUND(I205*H205,2)</f>
        <v>0</v>
      </c>
      <c r="K205" s="221" t="s">
        <v>178</v>
      </c>
      <c r="L205" s="44"/>
      <c r="M205" s="226" t="s">
        <v>1</v>
      </c>
      <c r="N205" s="227" t="s">
        <v>41</v>
      </c>
      <c r="O205" s="91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509</v>
      </c>
      <c r="AT205" s="230" t="s">
        <v>174</v>
      </c>
      <c r="AU205" s="230" t="s">
        <v>86</v>
      </c>
      <c r="AY205" s="17" t="s">
        <v>172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84</v>
      </c>
      <c r="BK205" s="231">
        <f>ROUND(I205*H205,2)</f>
        <v>0</v>
      </c>
      <c r="BL205" s="17" t="s">
        <v>509</v>
      </c>
      <c r="BM205" s="230" t="s">
        <v>631</v>
      </c>
    </row>
    <row r="206" s="14" customFormat="1">
      <c r="A206" s="14"/>
      <c r="B206" s="244"/>
      <c r="C206" s="245"/>
      <c r="D206" s="234" t="s">
        <v>184</v>
      </c>
      <c r="E206" s="246" t="s">
        <v>1</v>
      </c>
      <c r="F206" s="247" t="s">
        <v>632</v>
      </c>
      <c r="G206" s="245"/>
      <c r="H206" s="246" t="s">
        <v>1</v>
      </c>
      <c r="I206" s="248"/>
      <c r="J206" s="245"/>
      <c r="K206" s="245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184</v>
      </c>
      <c r="AU206" s="253" t="s">
        <v>86</v>
      </c>
      <c r="AV206" s="14" t="s">
        <v>84</v>
      </c>
      <c r="AW206" s="14" t="s">
        <v>32</v>
      </c>
      <c r="AX206" s="14" t="s">
        <v>76</v>
      </c>
      <c r="AY206" s="253" t="s">
        <v>172</v>
      </c>
    </row>
    <row r="207" s="13" customFormat="1">
      <c r="A207" s="13"/>
      <c r="B207" s="232"/>
      <c r="C207" s="233"/>
      <c r="D207" s="234" t="s">
        <v>184</v>
      </c>
      <c r="E207" s="235" t="s">
        <v>1</v>
      </c>
      <c r="F207" s="236" t="s">
        <v>633</v>
      </c>
      <c r="G207" s="233"/>
      <c r="H207" s="237">
        <v>5.4000000000000004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184</v>
      </c>
      <c r="AU207" s="243" t="s">
        <v>86</v>
      </c>
      <c r="AV207" s="13" t="s">
        <v>86</v>
      </c>
      <c r="AW207" s="13" t="s">
        <v>32</v>
      </c>
      <c r="AX207" s="13" t="s">
        <v>84</v>
      </c>
      <c r="AY207" s="243" t="s">
        <v>172</v>
      </c>
    </row>
    <row r="208" s="2" customFormat="1" ht="33" customHeight="1">
      <c r="A208" s="38"/>
      <c r="B208" s="39"/>
      <c r="C208" s="219" t="s">
        <v>360</v>
      </c>
      <c r="D208" s="219" t="s">
        <v>174</v>
      </c>
      <c r="E208" s="220" t="s">
        <v>634</v>
      </c>
      <c r="F208" s="221" t="s">
        <v>635</v>
      </c>
      <c r="G208" s="222" t="s">
        <v>107</v>
      </c>
      <c r="H208" s="223">
        <v>240</v>
      </c>
      <c r="I208" s="224"/>
      <c r="J208" s="225">
        <f>ROUND(I208*H208,2)</f>
        <v>0</v>
      </c>
      <c r="K208" s="221" t="s">
        <v>196</v>
      </c>
      <c r="L208" s="44"/>
      <c r="M208" s="226" t="s">
        <v>1</v>
      </c>
      <c r="N208" s="227" t="s">
        <v>41</v>
      </c>
      <c r="O208" s="91"/>
      <c r="P208" s="228">
        <f>O208*H208</f>
        <v>0</v>
      </c>
      <c r="Q208" s="228">
        <v>0.27000000000000002</v>
      </c>
      <c r="R208" s="228">
        <f>Q208*H208</f>
        <v>64.800000000000011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509</v>
      </c>
      <c r="AT208" s="230" t="s">
        <v>174</v>
      </c>
      <c r="AU208" s="230" t="s">
        <v>86</v>
      </c>
      <c r="AY208" s="17" t="s">
        <v>172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84</v>
      </c>
      <c r="BK208" s="231">
        <f>ROUND(I208*H208,2)</f>
        <v>0</v>
      </c>
      <c r="BL208" s="17" t="s">
        <v>509</v>
      </c>
      <c r="BM208" s="230" t="s">
        <v>636</v>
      </c>
    </row>
    <row r="209" s="13" customFormat="1">
      <c r="A209" s="13"/>
      <c r="B209" s="232"/>
      <c r="C209" s="233"/>
      <c r="D209" s="234" t="s">
        <v>184</v>
      </c>
      <c r="E209" s="235" t="s">
        <v>1</v>
      </c>
      <c r="F209" s="236" t="s">
        <v>483</v>
      </c>
      <c r="G209" s="233"/>
      <c r="H209" s="237">
        <v>240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184</v>
      </c>
      <c r="AU209" s="243" t="s">
        <v>86</v>
      </c>
      <c r="AV209" s="13" t="s">
        <v>86</v>
      </c>
      <c r="AW209" s="13" t="s">
        <v>32</v>
      </c>
      <c r="AX209" s="13" t="s">
        <v>84</v>
      </c>
      <c r="AY209" s="243" t="s">
        <v>172</v>
      </c>
    </row>
    <row r="210" s="2" customFormat="1" ht="16.5" customHeight="1">
      <c r="A210" s="38"/>
      <c r="B210" s="39"/>
      <c r="C210" s="269" t="s">
        <v>365</v>
      </c>
      <c r="D210" s="269" t="s">
        <v>278</v>
      </c>
      <c r="E210" s="270" t="s">
        <v>637</v>
      </c>
      <c r="F210" s="271" t="s">
        <v>638</v>
      </c>
      <c r="G210" s="272" t="s">
        <v>261</v>
      </c>
      <c r="H210" s="273">
        <v>16.800000000000001</v>
      </c>
      <c r="I210" s="274"/>
      <c r="J210" s="275">
        <f>ROUND(I210*H210,2)</f>
        <v>0</v>
      </c>
      <c r="K210" s="271" t="s">
        <v>196</v>
      </c>
      <c r="L210" s="276"/>
      <c r="M210" s="277" t="s">
        <v>1</v>
      </c>
      <c r="N210" s="278" t="s">
        <v>41</v>
      </c>
      <c r="O210" s="91"/>
      <c r="P210" s="228">
        <f>O210*H210</f>
        <v>0</v>
      </c>
      <c r="Q210" s="228">
        <v>1</v>
      </c>
      <c r="R210" s="228">
        <f>Q210*H210</f>
        <v>16.800000000000001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209</v>
      </c>
      <c r="AT210" s="230" t="s">
        <v>278</v>
      </c>
      <c r="AU210" s="230" t="s">
        <v>86</v>
      </c>
      <c r="AY210" s="17" t="s">
        <v>172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84</v>
      </c>
      <c r="BK210" s="231">
        <f>ROUND(I210*H210,2)</f>
        <v>0</v>
      </c>
      <c r="BL210" s="17" t="s">
        <v>179</v>
      </c>
      <c r="BM210" s="230" t="s">
        <v>639</v>
      </c>
    </row>
    <row r="211" s="2" customFormat="1">
      <c r="A211" s="38"/>
      <c r="B211" s="39"/>
      <c r="C211" s="40"/>
      <c r="D211" s="234" t="s">
        <v>198</v>
      </c>
      <c r="E211" s="40"/>
      <c r="F211" s="254" t="s">
        <v>640</v>
      </c>
      <c r="G211" s="40"/>
      <c r="H211" s="40"/>
      <c r="I211" s="255"/>
      <c r="J211" s="40"/>
      <c r="K211" s="40"/>
      <c r="L211" s="44"/>
      <c r="M211" s="256"/>
      <c r="N211" s="25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198</v>
      </c>
      <c r="AU211" s="17" t="s">
        <v>86</v>
      </c>
    </row>
    <row r="212" s="13" customFormat="1">
      <c r="A212" s="13"/>
      <c r="B212" s="232"/>
      <c r="C212" s="233"/>
      <c r="D212" s="234" t="s">
        <v>184</v>
      </c>
      <c r="E212" s="233"/>
      <c r="F212" s="236" t="s">
        <v>641</v>
      </c>
      <c r="G212" s="233"/>
      <c r="H212" s="237">
        <v>16.800000000000001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184</v>
      </c>
      <c r="AU212" s="243" t="s">
        <v>86</v>
      </c>
      <c r="AV212" s="13" t="s">
        <v>86</v>
      </c>
      <c r="AW212" s="13" t="s">
        <v>4</v>
      </c>
      <c r="AX212" s="13" t="s">
        <v>84</v>
      </c>
      <c r="AY212" s="243" t="s">
        <v>172</v>
      </c>
    </row>
    <row r="213" s="2" customFormat="1" ht="24.15" customHeight="1">
      <c r="A213" s="38"/>
      <c r="B213" s="39"/>
      <c r="C213" s="219" t="s">
        <v>370</v>
      </c>
      <c r="D213" s="219" t="s">
        <v>174</v>
      </c>
      <c r="E213" s="220" t="s">
        <v>642</v>
      </c>
      <c r="F213" s="221" t="s">
        <v>643</v>
      </c>
      <c r="G213" s="222" t="s">
        <v>107</v>
      </c>
      <c r="H213" s="223">
        <v>240</v>
      </c>
      <c r="I213" s="224"/>
      <c r="J213" s="225">
        <f>ROUND(I213*H213,2)</f>
        <v>0</v>
      </c>
      <c r="K213" s="221" t="s">
        <v>178</v>
      </c>
      <c r="L213" s="44"/>
      <c r="M213" s="226" t="s">
        <v>1</v>
      </c>
      <c r="N213" s="227" t="s">
        <v>41</v>
      </c>
      <c r="O213" s="91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509</v>
      </c>
      <c r="AT213" s="230" t="s">
        <v>174</v>
      </c>
      <c r="AU213" s="230" t="s">
        <v>86</v>
      </c>
      <c r="AY213" s="17" t="s">
        <v>172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84</v>
      </c>
      <c r="BK213" s="231">
        <f>ROUND(I213*H213,2)</f>
        <v>0</v>
      </c>
      <c r="BL213" s="17" t="s">
        <v>509</v>
      </c>
      <c r="BM213" s="230" t="s">
        <v>644</v>
      </c>
    </row>
    <row r="214" s="2" customFormat="1" ht="16.5" customHeight="1">
      <c r="A214" s="38"/>
      <c r="B214" s="39"/>
      <c r="C214" s="219" t="s">
        <v>375</v>
      </c>
      <c r="D214" s="219" t="s">
        <v>174</v>
      </c>
      <c r="E214" s="220" t="s">
        <v>645</v>
      </c>
      <c r="F214" s="221" t="s">
        <v>646</v>
      </c>
      <c r="G214" s="222" t="s">
        <v>107</v>
      </c>
      <c r="H214" s="223">
        <v>272</v>
      </c>
      <c r="I214" s="224"/>
      <c r="J214" s="225">
        <f>ROUND(I214*H214,2)</f>
        <v>0</v>
      </c>
      <c r="K214" s="221" t="s">
        <v>196</v>
      </c>
      <c r="L214" s="44"/>
      <c r="M214" s="226" t="s">
        <v>1</v>
      </c>
      <c r="N214" s="227" t="s">
        <v>41</v>
      </c>
      <c r="O214" s="91"/>
      <c r="P214" s="228">
        <f>O214*H214</f>
        <v>0</v>
      </c>
      <c r="Q214" s="228">
        <v>0.00012</v>
      </c>
      <c r="R214" s="228">
        <f>Q214*H214</f>
        <v>0.032640000000000002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509</v>
      </c>
      <c r="AT214" s="230" t="s">
        <v>174</v>
      </c>
      <c r="AU214" s="230" t="s">
        <v>86</v>
      </c>
      <c r="AY214" s="17" t="s">
        <v>172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84</v>
      </c>
      <c r="BK214" s="231">
        <f>ROUND(I214*H214,2)</f>
        <v>0</v>
      </c>
      <c r="BL214" s="17" t="s">
        <v>509</v>
      </c>
      <c r="BM214" s="230" t="s">
        <v>647</v>
      </c>
    </row>
    <row r="215" s="13" customFormat="1">
      <c r="A215" s="13"/>
      <c r="B215" s="232"/>
      <c r="C215" s="233"/>
      <c r="D215" s="234" t="s">
        <v>184</v>
      </c>
      <c r="E215" s="235" t="s">
        <v>1</v>
      </c>
      <c r="F215" s="236" t="s">
        <v>648</v>
      </c>
      <c r="G215" s="233"/>
      <c r="H215" s="237">
        <v>272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184</v>
      </c>
      <c r="AU215" s="243" t="s">
        <v>86</v>
      </c>
      <c r="AV215" s="13" t="s">
        <v>86</v>
      </c>
      <c r="AW215" s="13" t="s">
        <v>32</v>
      </c>
      <c r="AX215" s="13" t="s">
        <v>84</v>
      </c>
      <c r="AY215" s="243" t="s">
        <v>172</v>
      </c>
    </row>
    <row r="216" s="2" customFormat="1" ht="16.5" customHeight="1">
      <c r="A216" s="38"/>
      <c r="B216" s="39"/>
      <c r="C216" s="269" t="s">
        <v>380</v>
      </c>
      <c r="D216" s="269" t="s">
        <v>278</v>
      </c>
      <c r="E216" s="270" t="s">
        <v>649</v>
      </c>
      <c r="F216" s="271" t="s">
        <v>650</v>
      </c>
      <c r="G216" s="272" t="s">
        <v>107</v>
      </c>
      <c r="H216" s="273">
        <v>272.81599999999997</v>
      </c>
      <c r="I216" s="274"/>
      <c r="J216" s="275">
        <f>ROUND(I216*H216,2)</f>
        <v>0</v>
      </c>
      <c r="K216" s="271" t="s">
        <v>196</v>
      </c>
      <c r="L216" s="276"/>
      <c r="M216" s="277" t="s">
        <v>1</v>
      </c>
      <c r="N216" s="278" t="s">
        <v>41</v>
      </c>
      <c r="O216" s="91"/>
      <c r="P216" s="228">
        <f>O216*H216</f>
        <v>0</v>
      </c>
      <c r="Q216" s="228">
        <v>0.00097999999999999997</v>
      </c>
      <c r="R216" s="228">
        <f>Q216*H216</f>
        <v>0.26735967999999999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209</v>
      </c>
      <c r="AT216" s="230" t="s">
        <v>278</v>
      </c>
      <c r="AU216" s="230" t="s">
        <v>86</v>
      </c>
      <c r="AY216" s="17" t="s">
        <v>172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84</v>
      </c>
      <c r="BK216" s="231">
        <f>ROUND(I216*H216,2)</f>
        <v>0</v>
      </c>
      <c r="BL216" s="17" t="s">
        <v>179</v>
      </c>
      <c r="BM216" s="230" t="s">
        <v>651</v>
      </c>
    </row>
    <row r="217" s="13" customFormat="1">
      <c r="A217" s="13"/>
      <c r="B217" s="232"/>
      <c r="C217" s="233"/>
      <c r="D217" s="234" t="s">
        <v>184</v>
      </c>
      <c r="E217" s="233"/>
      <c r="F217" s="236" t="s">
        <v>652</v>
      </c>
      <c r="G217" s="233"/>
      <c r="H217" s="237">
        <v>272.81599999999997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184</v>
      </c>
      <c r="AU217" s="243" t="s">
        <v>86</v>
      </c>
      <c r="AV217" s="13" t="s">
        <v>86</v>
      </c>
      <c r="AW217" s="13" t="s">
        <v>4</v>
      </c>
      <c r="AX217" s="13" t="s">
        <v>84</v>
      </c>
      <c r="AY217" s="243" t="s">
        <v>172</v>
      </c>
    </row>
    <row r="218" s="2" customFormat="1" ht="24.15" customHeight="1">
      <c r="A218" s="38"/>
      <c r="B218" s="39"/>
      <c r="C218" s="219" t="s">
        <v>384</v>
      </c>
      <c r="D218" s="219" t="s">
        <v>174</v>
      </c>
      <c r="E218" s="220" t="s">
        <v>653</v>
      </c>
      <c r="F218" s="221" t="s">
        <v>654</v>
      </c>
      <c r="G218" s="222" t="s">
        <v>107</v>
      </c>
      <c r="H218" s="223">
        <v>276</v>
      </c>
      <c r="I218" s="224"/>
      <c r="J218" s="225">
        <f>ROUND(I218*H218,2)</f>
        <v>0</v>
      </c>
      <c r="K218" s="221" t="s">
        <v>196</v>
      </c>
      <c r="L218" s="44"/>
      <c r="M218" s="226" t="s">
        <v>1</v>
      </c>
      <c r="N218" s="227" t="s">
        <v>41</v>
      </c>
      <c r="O218" s="91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509</v>
      </c>
      <c r="AT218" s="230" t="s">
        <v>174</v>
      </c>
      <c r="AU218" s="230" t="s">
        <v>86</v>
      </c>
      <c r="AY218" s="17" t="s">
        <v>172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84</v>
      </c>
      <c r="BK218" s="231">
        <f>ROUND(I218*H218,2)</f>
        <v>0</v>
      </c>
      <c r="BL218" s="17" t="s">
        <v>509</v>
      </c>
      <c r="BM218" s="230" t="s">
        <v>655</v>
      </c>
    </row>
    <row r="219" s="14" customFormat="1">
      <c r="A219" s="14"/>
      <c r="B219" s="244"/>
      <c r="C219" s="245"/>
      <c r="D219" s="234" t="s">
        <v>184</v>
      </c>
      <c r="E219" s="246" t="s">
        <v>1</v>
      </c>
      <c r="F219" s="247" t="s">
        <v>656</v>
      </c>
      <c r="G219" s="245"/>
      <c r="H219" s="246" t="s">
        <v>1</v>
      </c>
      <c r="I219" s="248"/>
      <c r="J219" s="245"/>
      <c r="K219" s="245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184</v>
      </c>
      <c r="AU219" s="253" t="s">
        <v>86</v>
      </c>
      <c r="AV219" s="14" t="s">
        <v>84</v>
      </c>
      <c r="AW219" s="14" t="s">
        <v>32</v>
      </c>
      <c r="AX219" s="14" t="s">
        <v>76</v>
      </c>
      <c r="AY219" s="253" t="s">
        <v>172</v>
      </c>
    </row>
    <row r="220" s="13" customFormat="1">
      <c r="A220" s="13"/>
      <c r="B220" s="232"/>
      <c r="C220" s="233"/>
      <c r="D220" s="234" t="s">
        <v>184</v>
      </c>
      <c r="E220" s="235" t="s">
        <v>1</v>
      </c>
      <c r="F220" s="236" t="s">
        <v>469</v>
      </c>
      <c r="G220" s="233"/>
      <c r="H220" s="237">
        <v>276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184</v>
      </c>
      <c r="AU220" s="243" t="s">
        <v>86</v>
      </c>
      <c r="AV220" s="13" t="s">
        <v>86</v>
      </c>
      <c r="AW220" s="13" t="s">
        <v>32</v>
      </c>
      <c r="AX220" s="13" t="s">
        <v>84</v>
      </c>
      <c r="AY220" s="243" t="s">
        <v>172</v>
      </c>
    </row>
    <row r="221" s="2" customFormat="1" ht="24.15" customHeight="1">
      <c r="A221" s="38"/>
      <c r="B221" s="39"/>
      <c r="C221" s="269" t="s">
        <v>388</v>
      </c>
      <c r="D221" s="269" t="s">
        <v>278</v>
      </c>
      <c r="E221" s="270" t="s">
        <v>657</v>
      </c>
      <c r="F221" s="271" t="s">
        <v>658</v>
      </c>
      <c r="G221" s="272" t="s">
        <v>107</v>
      </c>
      <c r="H221" s="273">
        <v>276</v>
      </c>
      <c r="I221" s="274"/>
      <c r="J221" s="275">
        <f>ROUND(I221*H221,2)</f>
        <v>0</v>
      </c>
      <c r="K221" s="271" t="s">
        <v>196</v>
      </c>
      <c r="L221" s="276"/>
      <c r="M221" s="277" t="s">
        <v>1</v>
      </c>
      <c r="N221" s="278" t="s">
        <v>41</v>
      </c>
      <c r="O221" s="91"/>
      <c r="P221" s="228">
        <f>O221*H221</f>
        <v>0</v>
      </c>
      <c r="Q221" s="228">
        <v>0.00055000000000000003</v>
      </c>
      <c r="R221" s="228">
        <f>Q221*H221</f>
        <v>0.15180000000000002</v>
      </c>
      <c r="S221" s="228">
        <v>0</v>
      </c>
      <c r="T221" s="22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523</v>
      </c>
      <c r="AT221" s="230" t="s">
        <v>278</v>
      </c>
      <c r="AU221" s="230" t="s">
        <v>86</v>
      </c>
      <c r="AY221" s="17" t="s">
        <v>172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84</v>
      </c>
      <c r="BK221" s="231">
        <f>ROUND(I221*H221,2)</f>
        <v>0</v>
      </c>
      <c r="BL221" s="17" t="s">
        <v>523</v>
      </c>
      <c r="BM221" s="230" t="s">
        <v>659</v>
      </c>
    </row>
    <row r="222" s="2" customFormat="1" ht="24.15" customHeight="1">
      <c r="A222" s="38"/>
      <c r="B222" s="39"/>
      <c r="C222" s="219" t="s">
        <v>392</v>
      </c>
      <c r="D222" s="219" t="s">
        <v>174</v>
      </c>
      <c r="E222" s="220" t="s">
        <v>660</v>
      </c>
      <c r="F222" s="221" t="s">
        <v>661</v>
      </c>
      <c r="G222" s="222" t="s">
        <v>107</v>
      </c>
      <c r="H222" s="223">
        <v>32</v>
      </c>
      <c r="I222" s="224"/>
      <c r="J222" s="225">
        <f>ROUND(I222*H222,2)</f>
        <v>0</v>
      </c>
      <c r="K222" s="221" t="s">
        <v>196</v>
      </c>
      <c r="L222" s="44"/>
      <c r="M222" s="226" t="s">
        <v>1</v>
      </c>
      <c r="N222" s="227" t="s">
        <v>41</v>
      </c>
      <c r="O222" s="91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509</v>
      </c>
      <c r="AT222" s="230" t="s">
        <v>174</v>
      </c>
      <c r="AU222" s="230" t="s">
        <v>86</v>
      </c>
      <c r="AY222" s="17" t="s">
        <v>172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84</v>
      </c>
      <c r="BK222" s="231">
        <f>ROUND(I222*H222,2)</f>
        <v>0</v>
      </c>
      <c r="BL222" s="17" t="s">
        <v>509</v>
      </c>
      <c r="BM222" s="230" t="s">
        <v>662</v>
      </c>
    </row>
    <row r="223" s="2" customFormat="1" ht="24.15" customHeight="1">
      <c r="A223" s="38"/>
      <c r="B223" s="39"/>
      <c r="C223" s="219" t="s">
        <v>398</v>
      </c>
      <c r="D223" s="219" t="s">
        <v>174</v>
      </c>
      <c r="E223" s="220" t="s">
        <v>663</v>
      </c>
      <c r="F223" s="221" t="s">
        <v>664</v>
      </c>
      <c r="G223" s="222" t="s">
        <v>95</v>
      </c>
      <c r="H223" s="223">
        <v>32</v>
      </c>
      <c r="I223" s="224"/>
      <c r="J223" s="225">
        <f>ROUND(I223*H223,2)</f>
        <v>0</v>
      </c>
      <c r="K223" s="221" t="s">
        <v>196</v>
      </c>
      <c r="L223" s="44"/>
      <c r="M223" s="226" t="s">
        <v>1</v>
      </c>
      <c r="N223" s="227" t="s">
        <v>41</v>
      </c>
      <c r="O223" s="91"/>
      <c r="P223" s="228">
        <f>O223*H223</f>
        <v>0</v>
      </c>
      <c r="Q223" s="228">
        <v>0.24290000000000001</v>
      </c>
      <c r="R223" s="228">
        <f>Q223*H223</f>
        <v>7.7728000000000002</v>
      </c>
      <c r="S223" s="228">
        <v>0</v>
      </c>
      <c r="T223" s="22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509</v>
      </c>
      <c r="AT223" s="230" t="s">
        <v>174</v>
      </c>
      <c r="AU223" s="230" t="s">
        <v>86</v>
      </c>
      <c r="AY223" s="17" t="s">
        <v>172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84</v>
      </c>
      <c r="BK223" s="231">
        <f>ROUND(I223*H223,2)</f>
        <v>0</v>
      </c>
      <c r="BL223" s="17" t="s">
        <v>509</v>
      </c>
      <c r="BM223" s="230" t="s">
        <v>665</v>
      </c>
    </row>
    <row r="224" s="12" customFormat="1" ht="22.8" customHeight="1">
      <c r="A224" s="12"/>
      <c r="B224" s="203"/>
      <c r="C224" s="204"/>
      <c r="D224" s="205" t="s">
        <v>75</v>
      </c>
      <c r="E224" s="217" t="s">
        <v>666</v>
      </c>
      <c r="F224" s="217" t="s">
        <v>667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SUM(P225:P234)</f>
        <v>0</v>
      </c>
      <c r="Q224" s="211"/>
      <c r="R224" s="212">
        <f>SUM(R225:R234)</f>
        <v>0</v>
      </c>
      <c r="S224" s="211"/>
      <c r="T224" s="213">
        <f>SUM(T225:T234)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97</v>
      </c>
      <c r="AT224" s="215" t="s">
        <v>75</v>
      </c>
      <c r="AU224" s="215" t="s">
        <v>84</v>
      </c>
      <c r="AY224" s="214" t="s">
        <v>172</v>
      </c>
      <c r="BK224" s="216">
        <f>SUM(BK225:BK234)</f>
        <v>0</v>
      </c>
    </row>
    <row r="225" s="2" customFormat="1" ht="24.15" customHeight="1">
      <c r="A225" s="38"/>
      <c r="B225" s="39"/>
      <c r="C225" s="219" t="s">
        <v>404</v>
      </c>
      <c r="D225" s="219" t="s">
        <v>174</v>
      </c>
      <c r="E225" s="220" t="s">
        <v>668</v>
      </c>
      <c r="F225" s="221" t="s">
        <v>669</v>
      </c>
      <c r="G225" s="222" t="s">
        <v>177</v>
      </c>
      <c r="H225" s="223">
        <v>6</v>
      </c>
      <c r="I225" s="224"/>
      <c r="J225" s="225">
        <f>ROUND(I225*H225,2)</f>
        <v>0</v>
      </c>
      <c r="K225" s="221" t="s">
        <v>178</v>
      </c>
      <c r="L225" s="44"/>
      <c r="M225" s="226" t="s">
        <v>1</v>
      </c>
      <c r="N225" s="227" t="s">
        <v>41</v>
      </c>
      <c r="O225" s="91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509</v>
      </c>
      <c r="AT225" s="230" t="s">
        <v>174</v>
      </c>
      <c r="AU225" s="230" t="s">
        <v>86</v>
      </c>
      <c r="AY225" s="17" t="s">
        <v>172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84</v>
      </c>
      <c r="BK225" s="231">
        <f>ROUND(I225*H225,2)</f>
        <v>0</v>
      </c>
      <c r="BL225" s="17" t="s">
        <v>509</v>
      </c>
      <c r="BM225" s="230" t="s">
        <v>670</v>
      </c>
    </row>
    <row r="226" s="13" customFormat="1">
      <c r="A226" s="13"/>
      <c r="B226" s="232"/>
      <c r="C226" s="233"/>
      <c r="D226" s="234" t="s">
        <v>184</v>
      </c>
      <c r="E226" s="235" t="s">
        <v>1</v>
      </c>
      <c r="F226" s="236" t="s">
        <v>476</v>
      </c>
      <c r="G226" s="233"/>
      <c r="H226" s="237">
        <v>6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184</v>
      </c>
      <c r="AU226" s="243" t="s">
        <v>86</v>
      </c>
      <c r="AV226" s="13" t="s">
        <v>86</v>
      </c>
      <c r="AW226" s="13" t="s">
        <v>32</v>
      </c>
      <c r="AX226" s="13" t="s">
        <v>84</v>
      </c>
      <c r="AY226" s="243" t="s">
        <v>172</v>
      </c>
    </row>
    <row r="227" s="2" customFormat="1" ht="24.15" customHeight="1">
      <c r="A227" s="38"/>
      <c r="B227" s="39"/>
      <c r="C227" s="219" t="s">
        <v>408</v>
      </c>
      <c r="D227" s="219" t="s">
        <v>174</v>
      </c>
      <c r="E227" s="220" t="s">
        <v>671</v>
      </c>
      <c r="F227" s="221" t="s">
        <v>672</v>
      </c>
      <c r="G227" s="222" t="s">
        <v>177</v>
      </c>
      <c r="H227" s="223">
        <v>6</v>
      </c>
      <c r="I227" s="224"/>
      <c r="J227" s="225">
        <f>ROUND(I227*H227,2)</f>
        <v>0</v>
      </c>
      <c r="K227" s="221" t="s">
        <v>178</v>
      </c>
      <c r="L227" s="44"/>
      <c r="M227" s="226" t="s">
        <v>1</v>
      </c>
      <c r="N227" s="227" t="s">
        <v>41</v>
      </c>
      <c r="O227" s="91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509</v>
      </c>
      <c r="AT227" s="230" t="s">
        <v>174</v>
      </c>
      <c r="AU227" s="230" t="s">
        <v>86</v>
      </c>
      <c r="AY227" s="17" t="s">
        <v>172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84</v>
      </c>
      <c r="BK227" s="231">
        <f>ROUND(I227*H227,2)</f>
        <v>0</v>
      </c>
      <c r="BL227" s="17" t="s">
        <v>509</v>
      </c>
      <c r="BM227" s="230" t="s">
        <v>673</v>
      </c>
    </row>
    <row r="228" s="13" customFormat="1">
      <c r="A228" s="13"/>
      <c r="B228" s="232"/>
      <c r="C228" s="233"/>
      <c r="D228" s="234" t="s">
        <v>184</v>
      </c>
      <c r="E228" s="235" t="s">
        <v>1</v>
      </c>
      <c r="F228" s="236" t="s">
        <v>476</v>
      </c>
      <c r="G228" s="233"/>
      <c r="H228" s="237">
        <v>6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184</v>
      </c>
      <c r="AU228" s="243" t="s">
        <v>86</v>
      </c>
      <c r="AV228" s="13" t="s">
        <v>86</v>
      </c>
      <c r="AW228" s="13" t="s">
        <v>32</v>
      </c>
      <c r="AX228" s="13" t="s">
        <v>84</v>
      </c>
      <c r="AY228" s="243" t="s">
        <v>172</v>
      </c>
    </row>
    <row r="229" s="2" customFormat="1" ht="24.15" customHeight="1">
      <c r="A229" s="38"/>
      <c r="B229" s="39"/>
      <c r="C229" s="219" t="s">
        <v>414</v>
      </c>
      <c r="D229" s="219" t="s">
        <v>174</v>
      </c>
      <c r="E229" s="220" t="s">
        <v>674</v>
      </c>
      <c r="F229" s="221" t="s">
        <v>675</v>
      </c>
      <c r="G229" s="222" t="s">
        <v>177</v>
      </c>
      <c r="H229" s="223">
        <v>6</v>
      </c>
      <c r="I229" s="224"/>
      <c r="J229" s="225">
        <f>ROUND(I229*H229,2)</f>
        <v>0</v>
      </c>
      <c r="K229" s="221" t="s">
        <v>1</v>
      </c>
      <c r="L229" s="44"/>
      <c r="M229" s="226" t="s">
        <v>1</v>
      </c>
      <c r="N229" s="227" t="s">
        <v>41</v>
      </c>
      <c r="O229" s="91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509</v>
      </c>
      <c r="AT229" s="230" t="s">
        <v>174</v>
      </c>
      <c r="AU229" s="230" t="s">
        <v>86</v>
      </c>
      <c r="AY229" s="17" t="s">
        <v>172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84</v>
      </c>
      <c r="BK229" s="231">
        <f>ROUND(I229*H229,2)</f>
        <v>0</v>
      </c>
      <c r="BL229" s="17" t="s">
        <v>509</v>
      </c>
      <c r="BM229" s="230" t="s">
        <v>676</v>
      </c>
    </row>
    <row r="230" s="14" customFormat="1">
      <c r="A230" s="14"/>
      <c r="B230" s="244"/>
      <c r="C230" s="245"/>
      <c r="D230" s="234" t="s">
        <v>184</v>
      </c>
      <c r="E230" s="246" t="s">
        <v>1</v>
      </c>
      <c r="F230" s="247" t="s">
        <v>677</v>
      </c>
      <c r="G230" s="245"/>
      <c r="H230" s="246" t="s">
        <v>1</v>
      </c>
      <c r="I230" s="248"/>
      <c r="J230" s="245"/>
      <c r="K230" s="245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184</v>
      </c>
      <c r="AU230" s="253" t="s">
        <v>86</v>
      </c>
      <c r="AV230" s="14" t="s">
        <v>84</v>
      </c>
      <c r="AW230" s="14" t="s">
        <v>32</v>
      </c>
      <c r="AX230" s="14" t="s">
        <v>76</v>
      </c>
      <c r="AY230" s="253" t="s">
        <v>172</v>
      </c>
    </row>
    <row r="231" s="14" customFormat="1">
      <c r="A231" s="14"/>
      <c r="B231" s="244"/>
      <c r="C231" s="245"/>
      <c r="D231" s="234" t="s">
        <v>184</v>
      </c>
      <c r="E231" s="246" t="s">
        <v>1</v>
      </c>
      <c r="F231" s="247" t="s">
        <v>678</v>
      </c>
      <c r="G231" s="245"/>
      <c r="H231" s="246" t="s">
        <v>1</v>
      </c>
      <c r="I231" s="248"/>
      <c r="J231" s="245"/>
      <c r="K231" s="245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184</v>
      </c>
      <c r="AU231" s="253" t="s">
        <v>86</v>
      </c>
      <c r="AV231" s="14" t="s">
        <v>84</v>
      </c>
      <c r="AW231" s="14" t="s">
        <v>32</v>
      </c>
      <c r="AX231" s="14" t="s">
        <v>76</v>
      </c>
      <c r="AY231" s="253" t="s">
        <v>172</v>
      </c>
    </row>
    <row r="232" s="13" customFormat="1">
      <c r="A232" s="13"/>
      <c r="B232" s="232"/>
      <c r="C232" s="233"/>
      <c r="D232" s="234" t="s">
        <v>184</v>
      </c>
      <c r="E232" s="235" t="s">
        <v>1</v>
      </c>
      <c r="F232" s="236" t="s">
        <v>476</v>
      </c>
      <c r="G232" s="233"/>
      <c r="H232" s="237">
        <v>6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184</v>
      </c>
      <c r="AU232" s="243" t="s">
        <v>86</v>
      </c>
      <c r="AV232" s="13" t="s">
        <v>86</v>
      </c>
      <c r="AW232" s="13" t="s">
        <v>32</v>
      </c>
      <c r="AX232" s="13" t="s">
        <v>84</v>
      </c>
      <c r="AY232" s="243" t="s">
        <v>172</v>
      </c>
    </row>
    <row r="233" s="2" customFormat="1" ht="16.5" customHeight="1">
      <c r="A233" s="38"/>
      <c r="B233" s="39"/>
      <c r="C233" s="219" t="s">
        <v>130</v>
      </c>
      <c r="D233" s="219" t="s">
        <v>174</v>
      </c>
      <c r="E233" s="220" t="s">
        <v>679</v>
      </c>
      <c r="F233" s="221" t="s">
        <v>680</v>
      </c>
      <c r="G233" s="222" t="s">
        <v>177</v>
      </c>
      <c r="H233" s="223">
        <v>6</v>
      </c>
      <c r="I233" s="224"/>
      <c r="J233" s="225">
        <f>ROUND(I233*H233,2)</f>
        <v>0</v>
      </c>
      <c r="K233" s="221" t="s">
        <v>1</v>
      </c>
      <c r="L233" s="44"/>
      <c r="M233" s="226" t="s">
        <v>1</v>
      </c>
      <c r="N233" s="227" t="s">
        <v>41</v>
      </c>
      <c r="O233" s="91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0" t="s">
        <v>509</v>
      </c>
      <c r="AT233" s="230" t="s">
        <v>174</v>
      </c>
      <c r="AU233" s="230" t="s">
        <v>86</v>
      </c>
      <c r="AY233" s="17" t="s">
        <v>172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84</v>
      </c>
      <c r="BK233" s="231">
        <f>ROUND(I233*H233,2)</f>
        <v>0</v>
      </c>
      <c r="BL233" s="17" t="s">
        <v>509</v>
      </c>
      <c r="BM233" s="230" t="s">
        <v>681</v>
      </c>
    </row>
    <row r="234" s="13" customFormat="1">
      <c r="A234" s="13"/>
      <c r="B234" s="232"/>
      <c r="C234" s="233"/>
      <c r="D234" s="234" t="s">
        <v>184</v>
      </c>
      <c r="E234" s="235" t="s">
        <v>1</v>
      </c>
      <c r="F234" s="236" t="s">
        <v>472</v>
      </c>
      <c r="G234" s="233"/>
      <c r="H234" s="237">
        <v>6</v>
      </c>
      <c r="I234" s="238"/>
      <c r="J234" s="233"/>
      <c r="K234" s="233"/>
      <c r="L234" s="239"/>
      <c r="M234" s="279"/>
      <c r="N234" s="280"/>
      <c r="O234" s="280"/>
      <c r="P234" s="280"/>
      <c r="Q234" s="280"/>
      <c r="R234" s="280"/>
      <c r="S234" s="280"/>
      <c r="T234" s="28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184</v>
      </c>
      <c r="AU234" s="243" t="s">
        <v>86</v>
      </c>
      <c r="AV234" s="13" t="s">
        <v>86</v>
      </c>
      <c r="AW234" s="13" t="s">
        <v>32</v>
      </c>
      <c r="AX234" s="13" t="s">
        <v>84</v>
      </c>
      <c r="AY234" s="243" t="s">
        <v>172</v>
      </c>
    </row>
    <row r="235" s="2" customFormat="1" ht="6.96" customHeight="1">
      <c r="A235" s="38"/>
      <c r="B235" s="66"/>
      <c r="C235" s="67"/>
      <c r="D235" s="67"/>
      <c r="E235" s="67"/>
      <c r="F235" s="67"/>
      <c r="G235" s="67"/>
      <c r="H235" s="67"/>
      <c r="I235" s="67"/>
      <c r="J235" s="67"/>
      <c r="K235" s="67"/>
      <c r="L235" s="44"/>
      <c r="M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</sheetData>
  <sheetProtection sheet="1" autoFilter="0" formatColumns="0" formatRows="0" objects="1" scenarios="1" spinCount="100000" saltValue="b7zDto/Qrum/tP9YkmKWsDB+wbmCGrE7Jiw15dWzcPo2al+24kv2v/6TRWP236mdewSMuOCeZy03Sn9k1y0Lwg==" hashValue="jq1b+sGtqHMFDTD33sZHErb/Ln4PV4THtgFgGaygzvQ1awlaCGXvtwV750mNDOnrVKFSvzH0w0JL19nSOMqCvQ==" algorithmName="SHA-512" password="CC4B"/>
  <autoFilter ref="C121:K23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CHODNÍK DUCHCOVSKÁ U ŽEL.PŘEJEZDU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682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9. 2. 2023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683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ROUND((SUM(BE120:BE147)),  2)</f>
        <v>0</v>
      </c>
      <c r="G33" s="38"/>
      <c r="H33" s="38"/>
      <c r="I33" s="156">
        <v>0.20999999999999999</v>
      </c>
      <c r="J33" s="155">
        <f>ROUND(((SUM(BE120:BE147))*I33),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ROUND((SUM(BF120:BF147)),  2)</f>
        <v>0</v>
      </c>
      <c r="G34" s="38"/>
      <c r="H34" s="38"/>
      <c r="I34" s="156">
        <v>0.14999999999999999</v>
      </c>
      <c r="J34" s="155">
        <f>ROUND(((SUM(BF120:BF147))*I34),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ROUND((SUM(BG120:BG147)),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ROUND((SUM(BH120:BH147)),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ROUND((SUM(BI120:BI147)),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144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CHODNÍK DUCHCOVSKÁ U ŽEL.PŘEJEZDU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9. 2. 2023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RAPID MOST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ING.VLADIMÍR 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145</v>
      </c>
      <c r="D94" s="177"/>
      <c r="E94" s="177"/>
      <c r="F94" s="177"/>
      <c r="G94" s="177"/>
      <c r="H94" s="177"/>
      <c r="I94" s="177"/>
      <c r="J94" s="178" t="s">
        <v>146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147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148</v>
      </c>
    </row>
    <row r="97" hidden="1" s="9" customFormat="1" ht="24.96" customHeight="1">
      <c r="A97" s="9"/>
      <c r="B97" s="180"/>
      <c r="C97" s="181"/>
      <c r="D97" s="182" t="s">
        <v>684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685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686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687</v>
      </c>
      <c r="E100" s="189"/>
      <c r="F100" s="189"/>
      <c r="G100" s="189"/>
      <c r="H100" s="189"/>
      <c r="I100" s="189"/>
      <c r="J100" s="190">
        <f>J141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158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5" t="str">
        <f>E7</f>
        <v>CHODNÍK DUCHCOVSKÁ U ŽEL.PŘEJEZDU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VON - VEDLEJŠÍ A OSTATNÍ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TEPLICE</v>
      </c>
      <c r="G114" s="40"/>
      <c r="H114" s="40"/>
      <c r="I114" s="32" t="s">
        <v>22</v>
      </c>
      <c r="J114" s="79" t="str">
        <f>IF(J12="","",J12)</f>
        <v>9. 2. 2023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STATUTÁRNÍ MĚSTO TEPLICE</v>
      </c>
      <c r="G116" s="40"/>
      <c r="H116" s="40"/>
      <c r="I116" s="32" t="s">
        <v>30</v>
      </c>
      <c r="J116" s="36" t="str">
        <f>E21</f>
        <v>RAPID MOST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ING.VLADIMÍR PLHÁK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159</v>
      </c>
      <c r="D119" s="195" t="s">
        <v>61</v>
      </c>
      <c r="E119" s="195" t="s">
        <v>57</v>
      </c>
      <c r="F119" s="195" t="s">
        <v>58</v>
      </c>
      <c r="G119" s="195" t="s">
        <v>160</v>
      </c>
      <c r="H119" s="195" t="s">
        <v>161</v>
      </c>
      <c r="I119" s="195" t="s">
        <v>162</v>
      </c>
      <c r="J119" s="195" t="s">
        <v>146</v>
      </c>
      <c r="K119" s="196" t="s">
        <v>163</v>
      </c>
      <c r="L119" s="197"/>
      <c r="M119" s="100" t="s">
        <v>1</v>
      </c>
      <c r="N119" s="101" t="s">
        <v>40</v>
      </c>
      <c r="O119" s="101" t="s">
        <v>164</v>
      </c>
      <c r="P119" s="101" t="s">
        <v>165</v>
      </c>
      <c r="Q119" s="101" t="s">
        <v>166</v>
      </c>
      <c r="R119" s="101" t="s">
        <v>167</v>
      </c>
      <c r="S119" s="101" t="s">
        <v>168</v>
      </c>
      <c r="T119" s="102" t="s">
        <v>169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170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148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688</v>
      </c>
      <c r="F121" s="206" t="s">
        <v>689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P122+P134+P141</f>
        <v>0</v>
      </c>
      <c r="Q121" s="211"/>
      <c r="R121" s="212">
        <f>R122+R134+R141</f>
        <v>0</v>
      </c>
      <c r="S121" s="211"/>
      <c r="T121" s="213">
        <f>T122+T134+T141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96</v>
      </c>
      <c r="AT121" s="215" t="s">
        <v>75</v>
      </c>
      <c r="AU121" s="215" t="s">
        <v>76</v>
      </c>
      <c r="AY121" s="214" t="s">
        <v>172</v>
      </c>
      <c r="BK121" s="216">
        <f>BK122+BK134+BK141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690</v>
      </c>
      <c r="F122" s="217" t="s">
        <v>691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SUM(P123:P133)</f>
        <v>0</v>
      </c>
      <c r="Q122" s="211"/>
      <c r="R122" s="212">
        <f>SUM(R123:R133)</f>
        <v>0</v>
      </c>
      <c r="S122" s="211"/>
      <c r="T122" s="213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96</v>
      </c>
      <c r="AT122" s="215" t="s">
        <v>75</v>
      </c>
      <c r="AU122" s="215" t="s">
        <v>84</v>
      </c>
      <c r="AY122" s="214" t="s">
        <v>172</v>
      </c>
      <c r="BK122" s="216">
        <f>SUM(BK123:BK133)</f>
        <v>0</v>
      </c>
    </row>
    <row r="123" s="2" customFormat="1" ht="16.5" customHeight="1">
      <c r="A123" s="38"/>
      <c r="B123" s="39"/>
      <c r="C123" s="219" t="s">
        <v>84</v>
      </c>
      <c r="D123" s="219" t="s">
        <v>174</v>
      </c>
      <c r="E123" s="220" t="s">
        <v>692</v>
      </c>
      <c r="F123" s="221" t="s">
        <v>693</v>
      </c>
      <c r="G123" s="222" t="s">
        <v>694</v>
      </c>
      <c r="H123" s="223">
        <v>10</v>
      </c>
      <c r="I123" s="224"/>
      <c r="J123" s="225">
        <f>ROUND(I123*H123,2)</f>
        <v>0</v>
      </c>
      <c r="K123" s="221" t="s">
        <v>178</v>
      </c>
      <c r="L123" s="44"/>
      <c r="M123" s="226" t="s">
        <v>1</v>
      </c>
      <c r="N123" s="227" t="s">
        <v>41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695</v>
      </c>
      <c r="AT123" s="230" t="s">
        <v>174</v>
      </c>
      <c r="AU123" s="230" t="s">
        <v>86</v>
      </c>
      <c r="AY123" s="17" t="s">
        <v>172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84</v>
      </c>
      <c r="BK123" s="231">
        <f>ROUND(I123*H123,2)</f>
        <v>0</v>
      </c>
      <c r="BL123" s="17" t="s">
        <v>695</v>
      </c>
      <c r="BM123" s="230" t="s">
        <v>696</v>
      </c>
    </row>
    <row r="124" s="13" customFormat="1">
      <c r="A124" s="13"/>
      <c r="B124" s="232"/>
      <c r="C124" s="233"/>
      <c r="D124" s="234" t="s">
        <v>184</v>
      </c>
      <c r="E124" s="235" t="s">
        <v>1</v>
      </c>
      <c r="F124" s="236" t="s">
        <v>697</v>
      </c>
      <c r="G124" s="233"/>
      <c r="H124" s="237">
        <v>10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184</v>
      </c>
      <c r="AU124" s="243" t="s">
        <v>86</v>
      </c>
      <c r="AV124" s="13" t="s">
        <v>86</v>
      </c>
      <c r="AW124" s="13" t="s">
        <v>32</v>
      </c>
      <c r="AX124" s="13" t="s">
        <v>84</v>
      </c>
      <c r="AY124" s="243" t="s">
        <v>172</v>
      </c>
    </row>
    <row r="125" s="2" customFormat="1" ht="16.5" customHeight="1">
      <c r="A125" s="38"/>
      <c r="B125" s="39"/>
      <c r="C125" s="219" t="s">
        <v>86</v>
      </c>
      <c r="D125" s="219" t="s">
        <v>174</v>
      </c>
      <c r="E125" s="220" t="s">
        <v>698</v>
      </c>
      <c r="F125" s="221" t="s">
        <v>699</v>
      </c>
      <c r="G125" s="222" t="s">
        <v>694</v>
      </c>
      <c r="H125" s="223">
        <v>10</v>
      </c>
      <c r="I125" s="224"/>
      <c r="J125" s="225">
        <f>ROUND(I125*H125,2)</f>
        <v>0</v>
      </c>
      <c r="K125" s="221" t="s">
        <v>178</v>
      </c>
      <c r="L125" s="44"/>
      <c r="M125" s="226" t="s">
        <v>1</v>
      </c>
      <c r="N125" s="227" t="s">
        <v>41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695</v>
      </c>
      <c r="AT125" s="230" t="s">
        <v>174</v>
      </c>
      <c r="AU125" s="230" t="s">
        <v>86</v>
      </c>
      <c r="AY125" s="17" t="s">
        <v>172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84</v>
      </c>
      <c r="BK125" s="231">
        <f>ROUND(I125*H125,2)</f>
        <v>0</v>
      </c>
      <c r="BL125" s="17" t="s">
        <v>695</v>
      </c>
      <c r="BM125" s="230" t="s">
        <v>700</v>
      </c>
    </row>
    <row r="126" s="13" customFormat="1">
      <c r="A126" s="13"/>
      <c r="B126" s="232"/>
      <c r="C126" s="233"/>
      <c r="D126" s="234" t="s">
        <v>184</v>
      </c>
      <c r="E126" s="235" t="s">
        <v>1</v>
      </c>
      <c r="F126" s="236" t="s">
        <v>701</v>
      </c>
      <c r="G126" s="233"/>
      <c r="H126" s="237">
        <v>10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184</v>
      </c>
      <c r="AU126" s="243" t="s">
        <v>86</v>
      </c>
      <c r="AV126" s="13" t="s">
        <v>86</v>
      </c>
      <c r="AW126" s="13" t="s">
        <v>32</v>
      </c>
      <c r="AX126" s="13" t="s">
        <v>84</v>
      </c>
      <c r="AY126" s="243" t="s">
        <v>172</v>
      </c>
    </row>
    <row r="127" s="2" customFormat="1" ht="16.5" customHeight="1">
      <c r="A127" s="38"/>
      <c r="B127" s="39"/>
      <c r="C127" s="219" t="s">
        <v>97</v>
      </c>
      <c r="D127" s="219" t="s">
        <v>174</v>
      </c>
      <c r="E127" s="220" t="s">
        <v>702</v>
      </c>
      <c r="F127" s="221" t="s">
        <v>703</v>
      </c>
      <c r="G127" s="222" t="s">
        <v>694</v>
      </c>
      <c r="H127" s="223">
        <v>10</v>
      </c>
      <c r="I127" s="224"/>
      <c r="J127" s="225">
        <f>ROUND(I127*H127,2)</f>
        <v>0</v>
      </c>
      <c r="K127" s="221" t="s">
        <v>178</v>
      </c>
      <c r="L127" s="44"/>
      <c r="M127" s="226" t="s">
        <v>1</v>
      </c>
      <c r="N127" s="227" t="s">
        <v>41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695</v>
      </c>
      <c r="AT127" s="230" t="s">
        <v>174</v>
      </c>
      <c r="AU127" s="230" t="s">
        <v>86</v>
      </c>
      <c r="AY127" s="17" t="s">
        <v>172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84</v>
      </c>
      <c r="BK127" s="231">
        <f>ROUND(I127*H127,2)</f>
        <v>0</v>
      </c>
      <c r="BL127" s="17" t="s">
        <v>695</v>
      </c>
      <c r="BM127" s="230" t="s">
        <v>704</v>
      </c>
    </row>
    <row r="128" s="13" customFormat="1">
      <c r="A128" s="13"/>
      <c r="B128" s="232"/>
      <c r="C128" s="233"/>
      <c r="D128" s="234" t="s">
        <v>184</v>
      </c>
      <c r="E128" s="235" t="s">
        <v>1</v>
      </c>
      <c r="F128" s="236" t="s">
        <v>701</v>
      </c>
      <c r="G128" s="233"/>
      <c r="H128" s="237">
        <v>10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184</v>
      </c>
      <c r="AU128" s="243" t="s">
        <v>86</v>
      </c>
      <c r="AV128" s="13" t="s">
        <v>86</v>
      </c>
      <c r="AW128" s="13" t="s">
        <v>32</v>
      </c>
      <c r="AX128" s="13" t="s">
        <v>84</v>
      </c>
      <c r="AY128" s="243" t="s">
        <v>172</v>
      </c>
    </row>
    <row r="129" s="2" customFormat="1" ht="16.5" customHeight="1">
      <c r="A129" s="38"/>
      <c r="B129" s="39"/>
      <c r="C129" s="219" t="s">
        <v>179</v>
      </c>
      <c r="D129" s="219" t="s">
        <v>174</v>
      </c>
      <c r="E129" s="220" t="s">
        <v>705</v>
      </c>
      <c r="F129" s="221" t="s">
        <v>706</v>
      </c>
      <c r="G129" s="222" t="s">
        <v>707</v>
      </c>
      <c r="H129" s="223">
        <v>1</v>
      </c>
      <c r="I129" s="224"/>
      <c r="J129" s="225">
        <f>ROUND(I129*H129,2)</f>
        <v>0</v>
      </c>
      <c r="K129" s="221" t="s">
        <v>178</v>
      </c>
      <c r="L129" s="44"/>
      <c r="M129" s="226" t="s">
        <v>1</v>
      </c>
      <c r="N129" s="227" t="s">
        <v>41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695</v>
      </c>
      <c r="AT129" s="230" t="s">
        <v>174</v>
      </c>
      <c r="AU129" s="230" t="s">
        <v>86</v>
      </c>
      <c r="AY129" s="17" t="s">
        <v>172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84</v>
      </c>
      <c r="BK129" s="231">
        <f>ROUND(I129*H129,2)</f>
        <v>0</v>
      </c>
      <c r="BL129" s="17" t="s">
        <v>695</v>
      </c>
      <c r="BM129" s="230" t="s">
        <v>708</v>
      </c>
    </row>
    <row r="130" s="14" customFormat="1">
      <c r="A130" s="14"/>
      <c r="B130" s="244"/>
      <c r="C130" s="245"/>
      <c r="D130" s="234" t="s">
        <v>184</v>
      </c>
      <c r="E130" s="246" t="s">
        <v>1</v>
      </c>
      <c r="F130" s="247" t="s">
        <v>709</v>
      </c>
      <c r="G130" s="245"/>
      <c r="H130" s="246" t="s">
        <v>1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184</v>
      </c>
      <c r="AU130" s="253" t="s">
        <v>86</v>
      </c>
      <c r="AV130" s="14" t="s">
        <v>84</v>
      </c>
      <c r="AW130" s="14" t="s">
        <v>32</v>
      </c>
      <c r="AX130" s="14" t="s">
        <v>76</v>
      </c>
      <c r="AY130" s="253" t="s">
        <v>172</v>
      </c>
    </row>
    <row r="131" s="13" customFormat="1">
      <c r="A131" s="13"/>
      <c r="B131" s="232"/>
      <c r="C131" s="233"/>
      <c r="D131" s="234" t="s">
        <v>184</v>
      </c>
      <c r="E131" s="235" t="s">
        <v>1</v>
      </c>
      <c r="F131" s="236" t="s">
        <v>710</v>
      </c>
      <c r="G131" s="233"/>
      <c r="H131" s="237">
        <v>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184</v>
      </c>
      <c r="AU131" s="243" t="s">
        <v>86</v>
      </c>
      <c r="AV131" s="13" t="s">
        <v>86</v>
      </c>
      <c r="AW131" s="13" t="s">
        <v>32</v>
      </c>
      <c r="AX131" s="13" t="s">
        <v>84</v>
      </c>
      <c r="AY131" s="243" t="s">
        <v>172</v>
      </c>
    </row>
    <row r="132" s="2" customFormat="1" ht="16.5" customHeight="1">
      <c r="A132" s="38"/>
      <c r="B132" s="39"/>
      <c r="C132" s="219" t="s">
        <v>96</v>
      </c>
      <c r="D132" s="219" t="s">
        <v>174</v>
      </c>
      <c r="E132" s="220" t="s">
        <v>711</v>
      </c>
      <c r="F132" s="221" t="s">
        <v>712</v>
      </c>
      <c r="G132" s="222" t="s">
        <v>694</v>
      </c>
      <c r="H132" s="223">
        <v>10</v>
      </c>
      <c r="I132" s="224"/>
      <c r="J132" s="225">
        <f>ROUND(I132*H132,2)</f>
        <v>0</v>
      </c>
      <c r="K132" s="221" t="s">
        <v>178</v>
      </c>
      <c r="L132" s="44"/>
      <c r="M132" s="226" t="s">
        <v>1</v>
      </c>
      <c r="N132" s="227" t="s">
        <v>41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695</v>
      </c>
      <c r="AT132" s="230" t="s">
        <v>174</v>
      </c>
      <c r="AU132" s="230" t="s">
        <v>86</v>
      </c>
      <c r="AY132" s="17" t="s">
        <v>172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84</v>
      </c>
      <c r="BK132" s="231">
        <f>ROUND(I132*H132,2)</f>
        <v>0</v>
      </c>
      <c r="BL132" s="17" t="s">
        <v>695</v>
      </c>
      <c r="BM132" s="230" t="s">
        <v>713</v>
      </c>
    </row>
    <row r="133" s="13" customFormat="1">
      <c r="A133" s="13"/>
      <c r="B133" s="232"/>
      <c r="C133" s="233"/>
      <c r="D133" s="234" t="s">
        <v>184</v>
      </c>
      <c r="E133" s="235" t="s">
        <v>1</v>
      </c>
      <c r="F133" s="236" t="s">
        <v>714</v>
      </c>
      <c r="G133" s="233"/>
      <c r="H133" s="237">
        <v>10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184</v>
      </c>
      <c r="AU133" s="243" t="s">
        <v>86</v>
      </c>
      <c r="AV133" s="13" t="s">
        <v>86</v>
      </c>
      <c r="AW133" s="13" t="s">
        <v>32</v>
      </c>
      <c r="AX133" s="13" t="s">
        <v>84</v>
      </c>
      <c r="AY133" s="243" t="s">
        <v>172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715</v>
      </c>
      <c r="F134" s="217" t="s">
        <v>716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SUM(P135:P140)</f>
        <v>0</v>
      </c>
      <c r="Q134" s="211"/>
      <c r="R134" s="212">
        <f>SUM(R135:R140)</f>
        <v>0</v>
      </c>
      <c r="S134" s="211"/>
      <c r="T134" s="213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96</v>
      </c>
      <c r="AT134" s="215" t="s">
        <v>75</v>
      </c>
      <c r="AU134" s="215" t="s">
        <v>84</v>
      </c>
      <c r="AY134" s="214" t="s">
        <v>172</v>
      </c>
      <c r="BK134" s="216">
        <f>SUM(BK135:BK140)</f>
        <v>0</v>
      </c>
    </row>
    <row r="135" s="2" customFormat="1" ht="16.5" customHeight="1">
      <c r="A135" s="38"/>
      <c r="B135" s="39"/>
      <c r="C135" s="219" t="s">
        <v>201</v>
      </c>
      <c r="D135" s="219" t="s">
        <v>174</v>
      </c>
      <c r="E135" s="220" t="s">
        <v>717</v>
      </c>
      <c r="F135" s="221" t="s">
        <v>716</v>
      </c>
      <c r="G135" s="222" t="s">
        <v>718</v>
      </c>
      <c r="H135" s="223">
        <v>1</v>
      </c>
      <c r="I135" s="224"/>
      <c r="J135" s="225">
        <f>ROUND(I135*H135,2)</f>
        <v>0</v>
      </c>
      <c r="K135" s="221" t="s">
        <v>178</v>
      </c>
      <c r="L135" s="44"/>
      <c r="M135" s="226" t="s">
        <v>1</v>
      </c>
      <c r="N135" s="227" t="s">
        <v>41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695</v>
      </c>
      <c r="AT135" s="230" t="s">
        <v>174</v>
      </c>
      <c r="AU135" s="230" t="s">
        <v>86</v>
      </c>
      <c r="AY135" s="17" t="s">
        <v>172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84</v>
      </c>
      <c r="BK135" s="231">
        <f>ROUND(I135*H135,2)</f>
        <v>0</v>
      </c>
      <c r="BL135" s="17" t="s">
        <v>695</v>
      </c>
      <c r="BM135" s="230" t="s">
        <v>719</v>
      </c>
    </row>
    <row r="136" s="2" customFormat="1" ht="16.5" customHeight="1">
      <c r="A136" s="38"/>
      <c r="B136" s="39"/>
      <c r="C136" s="219" t="s">
        <v>205</v>
      </c>
      <c r="D136" s="219" t="s">
        <v>174</v>
      </c>
      <c r="E136" s="220" t="s">
        <v>720</v>
      </c>
      <c r="F136" s="221" t="s">
        <v>721</v>
      </c>
      <c r="G136" s="222" t="s">
        <v>718</v>
      </c>
      <c r="H136" s="223">
        <v>1</v>
      </c>
      <c r="I136" s="224"/>
      <c r="J136" s="225">
        <f>ROUND(I136*H136,2)</f>
        <v>0</v>
      </c>
      <c r="K136" s="221" t="s">
        <v>178</v>
      </c>
      <c r="L136" s="44"/>
      <c r="M136" s="226" t="s">
        <v>1</v>
      </c>
      <c r="N136" s="227" t="s">
        <v>41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695</v>
      </c>
      <c r="AT136" s="230" t="s">
        <v>174</v>
      </c>
      <c r="AU136" s="230" t="s">
        <v>86</v>
      </c>
      <c r="AY136" s="17" t="s">
        <v>172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84</v>
      </c>
      <c r="BK136" s="231">
        <f>ROUND(I136*H136,2)</f>
        <v>0</v>
      </c>
      <c r="BL136" s="17" t="s">
        <v>695</v>
      </c>
      <c r="BM136" s="230" t="s">
        <v>722</v>
      </c>
    </row>
    <row r="137" s="2" customFormat="1" ht="16.5" customHeight="1">
      <c r="A137" s="38"/>
      <c r="B137" s="39"/>
      <c r="C137" s="219" t="s">
        <v>209</v>
      </c>
      <c r="D137" s="219" t="s">
        <v>174</v>
      </c>
      <c r="E137" s="220" t="s">
        <v>723</v>
      </c>
      <c r="F137" s="221" t="s">
        <v>724</v>
      </c>
      <c r="G137" s="222" t="s">
        <v>718</v>
      </c>
      <c r="H137" s="223">
        <v>1</v>
      </c>
      <c r="I137" s="224"/>
      <c r="J137" s="225">
        <f>ROUND(I137*H137,2)</f>
        <v>0</v>
      </c>
      <c r="K137" s="221" t="s">
        <v>178</v>
      </c>
      <c r="L137" s="44"/>
      <c r="M137" s="226" t="s">
        <v>1</v>
      </c>
      <c r="N137" s="227" t="s">
        <v>41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695</v>
      </c>
      <c r="AT137" s="230" t="s">
        <v>174</v>
      </c>
      <c r="AU137" s="230" t="s">
        <v>86</v>
      </c>
      <c r="AY137" s="17" t="s">
        <v>172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84</v>
      </c>
      <c r="BK137" s="231">
        <f>ROUND(I137*H137,2)</f>
        <v>0</v>
      </c>
      <c r="BL137" s="17" t="s">
        <v>695</v>
      </c>
      <c r="BM137" s="230" t="s">
        <v>725</v>
      </c>
    </row>
    <row r="138" s="14" customFormat="1">
      <c r="A138" s="14"/>
      <c r="B138" s="244"/>
      <c r="C138" s="245"/>
      <c r="D138" s="234" t="s">
        <v>184</v>
      </c>
      <c r="E138" s="246" t="s">
        <v>1</v>
      </c>
      <c r="F138" s="247" t="s">
        <v>726</v>
      </c>
      <c r="G138" s="245"/>
      <c r="H138" s="246" t="s">
        <v>1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184</v>
      </c>
      <c r="AU138" s="253" t="s">
        <v>86</v>
      </c>
      <c r="AV138" s="14" t="s">
        <v>84</v>
      </c>
      <c r="AW138" s="14" t="s">
        <v>32</v>
      </c>
      <c r="AX138" s="14" t="s">
        <v>76</v>
      </c>
      <c r="AY138" s="253" t="s">
        <v>172</v>
      </c>
    </row>
    <row r="139" s="14" customFormat="1">
      <c r="A139" s="14"/>
      <c r="B139" s="244"/>
      <c r="C139" s="245"/>
      <c r="D139" s="234" t="s">
        <v>184</v>
      </c>
      <c r="E139" s="246" t="s">
        <v>1</v>
      </c>
      <c r="F139" s="247" t="s">
        <v>727</v>
      </c>
      <c r="G139" s="245"/>
      <c r="H139" s="246" t="s">
        <v>1</v>
      </c>
      <c r="I139" s="248"/>
      <c r="J139" s="245"/>
      <c r="K139" s="245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184</v>
      </c>
      <c r="AU139" s="253" t="s">
        <v>86</v>
      </c>
      <c r="AV139" s="14" t="s">
        <v>84</v>
      </c>
      <c r="AW139" s="14" t="s">
        <v>32</v>
      </c>
      <c r="AX139" s="14" t="s">
        <v>76</v>
      </c>
      <c r="AY139" s="253" t="s">
        <v>172</v>
      </c>
    </row>
    <row r="140" s="13" customFormat="1">
      <c r="A140" s="13"/>
      <c r="B140" s="232"/>
      <c r="C140" s="233"/>
      <c r="D140" s="234" t="s">
        <v>184</v>
      </c>
      <c r="E140" s="235" t="s">
        <v>1</v>
      </c>
      <c r="F140" s="236" t="s">
        <v>84</v>
      </c>
      <c r="G140" s="233"/>
      <c r="H140" s="237">
        <v>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184</v>
      </c>
      <c r="AU140" s="243" t="s">
        <v>86</v>
      </c>
      <c r="AV140" s="13" t="s">
        <v>86</v>
      </c>
      <c r="AW140" s="13" t="s">
        <v>32</v>
      </c>
      <c r="AX140" s="13" t="s">
        <v>84</v>
      </c>
      <c r="AY140" s="243" t="s">
        <v>172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728</v>
      </c>
      <c r="F141" s="217" t="s">
        <v>729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SUM(P142:P147)</f>
        <v>0</v>
      </c>
      <c r="Q141" s="211"/>
      <c r="R141" s="212">
        <f>SUM(R142:R147)</f>
        <v>0</v>
      </c>
      <c r="S141" s="211"/>
      <c r="T141" s="213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96</v>
      </c>
      <c r="AT141" s="215" t="s">
        <v>75</v>
      </c>
      <c r="AU141" s="215" t="s">
        <v>84</v>
      </c>
      <c r="AY141" s="214" t="s">
        <v>172</v>
      </c>
      <c r="BK141" s="216">
        <f>SUM(BK142:BK147)</f>
        <v>0</v>
      </c>
    </row>
    <row r="142" s="2" customFormat="1" ht="16.5" customHeight="1">
      <c r="A142" s="38"/>
      <c r="B142" s="39"/>
      <c r="C142" s="219" t="s">
        <v>213</v>
      </c>
      <c r="D142" s="219" t="s">
        <v>174</v>
      </c>
      <c r="E142" s="220" t="s">
        <v>730</v>
      </c>
      <c r="F142" s="221" t="s">
        <v>731</v>
      </c>
      <c r="G142" s="222" t="s">
        <v>694</v>
      </c>
      <c r="H142" s="223">
        <v>12</v>
      </c>
      <c r="I142" s="224"/>
      <c r="J142" s="225">
        <f>ROUND(I142*H142,2)</f>
        <v>0</v>
      </c>
      <c r="K142" s="221" t="s">
        <v>178</v>
      </c>
      <c r="L142" s="44"/>
      <c r="M142" s="226" t="s">
        <v>1</v>
      </c>
      <c r="N142" s="227" t="s">
        <v>41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695</v>
      </c>
      <c r="AT142" s="230" t="s">
        <v>174</v>
      </c>
      <c r="AU142" s="230" t="s">
        <v>86</v>
      </c>
      <c r="AY142" s="17" t="s">
        <v>172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84</v>
      </c>
      <c r="BK142" s="231">
        <f>ROUND(I142*H142,2)</f>
        <v>0</v>
      </c>
      <c r="BL142" s="17" t="s">
        <v>695</v>
      </c>
      <c r="BM142" s="230" t="s">
        <v>732</v>
      </c>
    </row>
    <row r="143" s="14" customFormat="1">
      <c r="A143" s="14"/>
      <c r="B143" s="244"/>
      <c r="C143" s="245"/>
      <c r="D143" s="234" t="s">
        <v>184</v>
      </c>
      <c r="E143" s="246" t="s">
        <v>1</v>
      </c>
      <c r="F143" s="247" t="s">
        <v>733</v>
      </c>
      <c r="G143" s="245"/>
      <c r="H143" s="246" t="s">
        <v>1</v>
      </c>
      <c r="I143" s="248"/>
      <c r="J143" s="245"/>
      <c r="K143" s="245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184</v>
      </c>
      <c r="AU143" s="253" t="s">
        <v>86</v>
      </c>
      <c r="AV143" s="14" t="s">
        <v>84</v>
      </c>
      <c r="AW143" s="14" t="s">
        <v>32</v>
      </c>
      <c r="AX143" s="14" t="s">
        <v>76</v>
      </c>
      <c r="AY143" s="253" t="s">
        <v>172</v>
      </c>
    </row>
    <row r="144" s="13" customFormat="1">
      <c r="A144" s="13"/>
      <c r="B144" s="232"/>
      <c r="C144" s="233"/>
      <c r="D144" s="234" t="s">
        <v>184</v>
      </c>
      <c r="E144" s="235" t="s">
        <v>1</v>
      </c>
      <c r="F144" s="236" t="s">
        <v>734</v>
      </c>
      <c r="G144" s="233"/>
      <c r="H144" s="237">
        <v>12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184</v>
      </c>
      <c r="AU144" s="243" t="s">
        <v>86</v>
      </c>
      <c r="AV144" s="13" t="s">
        <v>86</v>
      </c>
      <c r="AW144" s="13" t="s">
        <v>32</v>
      </c>
      <c r="AX144" s="13" t="s">
        <v>84</v>
      </c>
      <c r="AY144" s="243" t="s">
        <v>172</v>
      </c>
    </row>
    <row r="145" s="2" customFormat="1" ht="16.5" customHeight="1">
      <c r="A145" s="38"/>
      <c r="B145" s="39"/>
      <c r="C145" s="219" t="s">
        <v>217</v>
      </c>
      <c r="D145" s="219" t="s">
        <v>174</v>
      </c>
      <c r="E145" s="220" t="s">
        <v>735</v>
      </c>
      <c r="F145" s="221" t="s">
        <v>736</v>
      </c>
      <c r="G145" s="222" t="s">
        <v>694</v>
      </c>
      <c r="H145" s="223">
        <v>12</v>
      </c>
      <c r="I145" s="224"/>
      <c r="J145" s="225">
        <f>ROUND(I145*H145,2)</f>
        <v>0</v>
      </c>
      <c r="K145" s="221" t="s">
        <v>178</v>
      </c>
      <c r="L145" s="44"/>
      <c r="M145" s="226" t="s">
        <v>1</v>
      </c>
      <c r="N145" s="227" t="s">
        <v>41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695</v>
      </c>
      <c r="AT145" s="230" t="s">
        <v>174</v>
      </c>
      <c r="AU145" s="230" t="s">
        <v>86</v>
      </c>
      <c r="AY145" s="17" t="s">
        <v>172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84</v>
      </c>
      <c r="BK145" s="231">
        <f>ROUND(I145*H145,2)</f>
        <v>0</v>
      </c>
      <c r="BL145" s="17" t="s">
        <v>695</v>
      </c>
      <c r="BM145" s="230" t="s">
        <v>737</v>
      </c>
    </row>
    <row r="146" s="14" customFormat="1">
      <c r="A146" s="14"/>
      <c r="B146" s="244"/>
      <c r="C146" s="245"/>
      <c r="D146" s="234" t="s">
        <v>184</v>
      </c>
      <c r="E146" s="246" t="s">
        <v>1</v>
      </c>
      <c r="F146" s="247" t="s">
        <v>738</v>
      </c>
      <c r="G146" s="245"/>
      <c r="H146" s="246" t="s">
        <v>1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184</v>
      </c>
      <c r="AU146" s="253" t="s">
        <v>86</v>
      </c>
      <c r="AV146" s="14" t="s">
        <v>84</v>
      </c>
      <c r="AW146" s="14" t="s">
        <v>32</v>
      </c>
      <c r="AX146" s="14" t="s">
        <v>76</v>
      </c>
      <c r="AY146" s="253" t="s">
        <v>172</v>
      </c>
    </row>
    <row r="147" s="13" customFormat="1">
      <c r="A147" s="13"/>
      <c r="B147" s="232"/>
      <c r="C147" s="233"/>
      <c r="D147" s="234" t="s">
        <v>184</v>
      </c>
      <c r="E147" s="235" t="s">
        <v>1</v>
      </c>
      <c r="F147" s="236" t="s">
        <v>734</v>
      </c>
      <c r="G147" s="233"/>
      <c r="H147" s="237">
        <v>12</v>
      </c>
      <c r="I147" s="238"/>
      <c r="J147" s="233"/>
      <c r="K147" s="233"/>
      <c r="L147" s="239"/>
      <c r="M147" s="279"/>
      <c r="N147" s="280"/>
      <c r="O147" s="280"/>
      <c r="P147" s="280"/>
      <c r="Q147" s="280"/>
      <c r="R147" s="280"/>
      <c r="S147" s="280"/>
      <c r="T147" s="28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184</v>
      </c>
      <c r="AU147" s="243" t="s">
        <v>86</v>
      </c>
      <c r="AV147" s="13" t="s">
        <v>86</v>
      </c>
      <c r="AW147" s="13" t="s">
        <v>32</v>
      </c>
      <c r="AX147" s="13" t="s">
        <v>84</v>
      </c>
      <c r="AY147" s="243" t="s">
        <v>172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537jheV9wQJYp3q4Rba54rpinhMSShZgpAHTlgS7R4M6sQtKTPtzjw9TIOqXGFLfu2j/fY4q7pmk6Mf+C+fnnQ==" hashValue="lCFVdEsKZj++G3PRnf69IjF2nFe38IFlKVzYwjreWUa9bNPPTXQmDW/ZkxOtLQW1AQWfjIlLwj9nvYBqRLgqkA==" algorithmName="SHA-512" password="CC4B"/>
  <autoFilter ref="C119:K14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739</v>
      </c>
      <c r="H4" s="20"/>
    </row>
    <row r="5" s="1" customFormat="1" ht="12" customHeight="1">
      <c r="B5" s="20"/>
      <c r="C5" s="283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4" t="s">
        <v>16</v>
      </c>
      <c r="D6" s="285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9. 2. 2023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86"/>
      <c r="C9" s="287" t="s">
        <v>57</v>
      </c>
      <c r="D9" s="288" t="s">
        <v>58</v>
      </c>
      <c r="E9" s="288" t="s">
        <v>160</v>
      </c>
      <c r="F9" s="289" t="s">
        <v>740</v>
      </c>
      <c r="G9" s="192"/>
      <c r="H9" s="286"/>
    </row>
    <row r="10" s="2" customFormat="1" ht="26.4" customHeight="1">
      <c r="A10" s="38"/>
      <c r="B10" s="44"/>
      <c r="C10" s="290" t="s">
        <v>741</v>
      </c>
      <c r="D10" s="290" t="s">
        <v>82</v>
      </c>
      <c r="E10" s="38"/>
      <c r="F10" s="38"/>
      <c r="G10" s="38"/>
      <c r="H10" s="44"/>
    </row>
    <row r="11" s="2" customFormat="1" ht="16.8" customHeight="1">
      <c r="A11" s="38"/>
      <c r="B11" s="44"/>
      <c r="C11" s="291" t="s">
        <v>93</v>
      </c>
      <c r="D11" s="292" t="s">
        <v>94</v>
      </c>
      <c r="E11" s="293" t="s">
        <v>95</v>
      </c>
      <c r="F11" s="294">
        <v>5</v>
      </c>
      <c r="G11" s="38"/>
      <c r="H11" s="44"/>
    </row>
    <row r="12" s="2" customFormat="1" ht="16.8" customHeight="1">
      <c r="A12" s="38"/>
      <c r="B12" s="44"/>
      <c r="C12" s="295" t="s">
        <v>1</v>
      </c>
      <c r="D12" s="295" t="s">
        <v>96</v>
      </c>
      <c r="E12" s="17" t="s">
        <v>1</v>
      </c>
      <c r="F12" s="296">
        <v>5</v>
      </c>
      <c r="G12" s="38"/>
      <c r="H12" s="44"/>
    </row>
    <row r="13" s="2" customFormat="1" ht="16.8" customHeight="1">
      <c r="A13" s="38"/>
      <c r="B13" s="44"/>
      <c r="C13" s="297" t="s">
        <v>742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295" t="s">
        <v>206</v>
      </c>
      <c r="D14" s="295" t="s">
        <v>207</v>
      </c>
      <c r="E14" s="17" t="s">
        <v>95</v>
      </c>
      <c r="F14" s="296">
        <v>5</v>
      </c>
      <c r="G14" s="38"/>
      <c r="H14" s="44"/>
    </row>
    <row r="15" s="2" customFormat="1" ht="16.8" customHeight="1">
      <c r="A15" s="38"/>
      <c r="B15" s="44"/>
      <c r="C15" s="295" t="s">
        <v>194</v>
      </c>
      <c r="D15" s="295" t="s">
        <v>195</v>
      </c>
      <c r="E15" s="17" t="s">
        <v>95</v>
      </c>
      <c r="F15" s="296">
        <v>505</v>
      </c>
      <c r="G15" s="38"/>
      <c r="H15" s="44"/>
    </row>
    <row r="16" s="2" customFormat="1" ht="16.8" customHeight="1">
      <c r="A16" s="38"/>
      <c r="B16" s="44"/>
      <c r="C16" s="291" t="s">
        <v>98</v>
      </c>
      <c r="D16" s="292" t="s">
        <v>99</v>
      </c>
      <c r="E16" s="293" t="s">
        <v>95</v>
      </c>
      <c r="F16" s="294">
        <v>240</v>
      </c>
      <c r="G16" s="38"/>
      <c r="H16" s="44"/>
    </row>
    <row r="17" s="2" customFormat="1" ht="16.8" customHeight="1">
      <c r="A17" s="38"/>
      <c r="B17" s="44"/>
      <c r="C17" s="295" t="s">
        <v>1</v>
      </c>
      <c r="D17" s="295" t="s">
        <v>100</v>
      </c>
      <c r="E17" s="17" t="s">
        <v>1</v>
      </c>
      <c r="F17" s="296">
        <v>240</v>
      </c>
      <c r="G17" s="38"/>
      <c r="H17" s="44"/>
    </row>
    <row r="18" s="2" customFormat="1" ht="16.8" customHeight="1">
      <c r="A18" s="38"/>
      <c r="B18" s="44"/>
      <c r="C18" s="297" t="s">
        <v>742</v>
      </c>
      <c r="D18" s="38"/>
      <c r="E18" s="38"/>
      <c r="F18" s="38"/>
      <c r="G18" s="38"/>
      <c r="H18" s="44"/>
    </row>
    <row r="19" s="2" customFormat="1" ht="16.8" customHeight="1">
      <c r="A19" s="38"/>
      <c r="B19" s="44"/>
      <c r="C19" s="295" t="s">
        <v>190</v>
      </c>
      <c r="D19" s="295" t="s">
        <v>191</v>
      </c>
      <c r="E19" s="17" t="s">
        <v>95</v>
      </c>
      <c r="F19" s="296">
        <v>500</v>
      </c>
      <c r="G19" s="38"/>
      <c r="H19" s="44"/>
    </row>
    <row r="20" s="2" customFormat="1" ht="16.8" customHeight="1">
      <c r="A20" s="38"/>
      <c r="B20" s="44"/>
      <c r="C20" s="295" t="s">
        <v>194</v>
      </c>
      <c r="D20" s="295" t="s">
        <v>195</v>
      </c>
      <c r="E20" s="17" t="s">
        <v>95</v>
      </c>
      <c r="F20" s="296">
        <v>505</v>
      </c>
      <c r="G20" s="38"/>
      <c r="H20" s="44"/>
    </row>
    <row r="21" s="2" customFormat="1" ht="16.8" customHeight="1">
      <c r="A21" s="38"/>
      <c r="B21" s="44"/>
      <c r="C21" s="295" t="s">
        <v>202</v>
      </c>
      <c r="D21" s="295" t="s">
        <v>203</v>
      </c>
      <c r="E21" s="17" t="s">
        <v>95</v>
      </c>
      <c r="F21" s="296">
        <v>240</v>
      </c>
      <c r="G21" s="38"/>
      <c r="H21" s="44"/>
    </row>
    <row r="22" s="2" customFormat="1" ht="16.8" customHeight="1">
      <c r="A22" s="38"/>
      <c r="B22" s="44"/>
      <c r="C22" s="291" t="s">
        <v>102</v>
      </c>
      <c r="D22" s="292" t="s">
        <v>103</v>
      </c>
      <c r="E22" s="293" t="s">
        <v>95</v>
      </c>
      <c r="F22" s="294">
        <v>260</v>
      </c>
      <c r="G22" s="38"/>
      <c r="H22" s="44"/>
    </row>
    <row r="23" s="2" customFormat="1" ht="16.8" customHeight="1">
      <c r="A23" s="38"/>
      <c r="B23" s="44"/>
      <c r="C23" s="295" t="s">
        <v>1</v>
      </c>
      <c r="D23" s="295" t="s">
        <v>104</v>
      </c>
      <c r="E23" s="17" t="s">
        <v>1</v>
      </c>
      <c r="F23" s="296">
        <v>260</v>
      </c>
      <c r="G23" s="38"/>
      <c r="H23" s="44"/>
    </row>
    <row r="24" s="2" customFormat="1" ht="16.8" customHeight="1">
      <c r="A24" s="38"/>
      <c r="B24" s="44"/>
      <c r="C24" s="297" t="s">
        <v>742</v>
      </c>
      <c r="D24" s="38"/>
      <c r="E24" s="38"/>
      <c r="F24" s="38"/>
      <c r="G24" s="38"/>
      <c r="H24" s="44"/>
    </row>
    <row r="25" s="2" customFormat="1">
      <c r="A25" s="38"/>
      <c r="B25" s="44"/>
      <c r="C25" s="295" t="s">
        <v>181</v>
      </c>
      <c r="D25" s="295" t="s">
        <v>182</v>
      </c>
      <c r="E25" s="17" t="s">
        <v>95</v>
      </c>
      <c r="F25" s="296">
        <v>260</v>
      </c>
      <c r="G25" s="38"/>
      <c r="H25" s="44"/>
    </row>
    <row r="26" s="2" customFormat="1" ht="16.8" customHeight="1">
      <c r="A26" s="38"/>
      <c r="B26" s="44"/>
      <c r="C26" s="295" t="s">
        <v>185</v>
      </c>
      <c r="D26" s="295" t="s">
        <v>186</v>
      </c>
      <c r="E26" s="17" t="s">
        <v>95</v>
      </c>
      <c r="F26" s="296">
        <v>26</v>
      </c>
      <c r="G26" s="38"/>
      <c r="H26" s="44"/>
    </row>
    <row r="27" s="2" customFormat="1" ht="16.8" customHeight="1">
      <c r="A27" s="38"/>
      <c r="B27" s="44"/>
      <c r="C27" s="295" t="s">
        <v>190</v>
      </c>
      <c r="D27" s="295" t="s">
        <v>191</v>
      </c>
      <c r="E27" s="17" t="s">
        <v>95</v>
      </c>
      <c r="F27" s="296">
        <v>500</v>
      </c>
      <c r="G27" s="38"/>
      <c r="H27" s="44"/>
    </row>
    <row r="28" s="2" customFormat="1" ht="16.8" customHeight="1">
      <c r="A28" s="38"/>
      <c r="B28" s="44"/>
      <c r="C28" s="295" t="s">
        <v>194</v>
      </c>
      <c r="D28" s="295" t="s">
        <v>195</v>
      </c>
      <c r="E28" s="17" t="s">
        <v>95</v>
      </c>
      <c r="F28" s="296">
        <v>505</v>
      </c>
      <c r="G28" s="38"/>
      <c r="H28" s="44"/>
    </row>
    <row r="29" s="2" customFormat="1" ht="16.8" customHeight="1">
      <c r="A29" s="38"/>
      <c r="B29" s="44"/>
      <c r="C29" s="291" t="s">
        <v>105</v>
      </c>
      <c r="D29" s="292" t="s">
        <v>106</v>
      </c>
      <c r="E29" s="293" t="s">
        <v>107</v>
      </c>
      <c r="F29" s="294">
        <v>85</v>
      </c>
      <c r="G29" s="38"/>
      <c r="H29" s="44"/>
    </row>
    <row r="30" s="2" customFormat="1" ht="16.8" customHeight="1">
      <c r="A30" s="38"/>
      <c r="B30" s="44"/>
      <c r="C30" s="295" t="s">
        <v>1</v>
      </c>
      <c r="D30" s="295" t="s">
        <v>108</v>
      </c>
      <c r="E30" s="17" t="s">
        <v>1</v>
      </c>
      <c r="F30" s="296">
        <v>85</v>
      </c>
      <c r="G30" s="38"/>
      <c r="H30" s="44"/>
    </row>
    <row r="31" s="2" customFormat="1" ht="16.8" customHeight="1">
      <c r="A31" s="38"/>
      <c r="B31" s="44"/>
      <c r="C31" s="297" t="s">
        <v>742</v>
      </c>
      <c r="D31" s="38"/>
      <c r="E31" s="38"/>
      <c r="F31" s="38"/>
      <c r="G31" s="38"/>
      <c r="H31" s="44"/>
    </row>
    <row r="32" s="2" customFormat="1">
      <c r="A32" s="38"/>
      <c r="B32" s="44"/>
      <c r="C32" s="295" t="s">
        <v>316</v>
      </c>
      <c r="D32" s="295" t="s">
        <v>317</v>
      </c>
      <c r="E32" s="17" t="s">
        <v>107</v>
      </c>
      <c r="F32" s="296">
        <v>85</v>
      </c>
      <c r="G32" s="38"/>
      <c r="H32" s="44"/>
    </row>
    <row r="33" s="2" customFormat="1" ht="16.8" customHeight="1">
      <c r="A33" s="38"/>
      <c r="B33" s="44"/>
      <c r="C33" s="291" t="s">
        <v>109</v>
      </c>
      <c r="D33" s="292" t="s">
        <v>110</v>
      </c>
      <c r="E33" s="293" t="s">
        <v>95</v>
      </c>
      <c r="F33" s="294">
        <v>425</v>
      </c>
      <c r="G33" s="38"/>
      <c r="H33" s="44"/>
    </row>
    <row r="34" s="2" customFormat="1" ht="16.8" customHeight="1">
      <c r="A34" s="38"/>
      <c r="B34" s="44"/>
      <c r="C34" s="295" t="s">
        <v>1</v>
      </c>
      <c r="D34" s="295" t="s">
        <v>111</v>
      </c>
      <c r="E34" s="17" t="s">
        <v>1</v>
      </c>
      <c r="F34" s="296">
        <v>425</v>
      </c>
      <c r="G34" s="38"/>
      <c r="H34" s="44"/>
    </row>
    <row r="35" s="2" customFormat="1" ht="16.8" customHeight="1">
      <c r="A35" s="38"/>
      <c r="B35" s="44"/>
      <c r="C35" s="297" t="s">
        <v>742</v>
      </c>
      <c r="D35" s="38"/>
      <c r="E35" s="38"/>
      <c r="F35" s="38"/>
      <c r="G35" s="38"/>
      <c r="H35" s="44"/>
    </row>
    <row r="36" s="2" customFormat="1" ht="16.8" customHeight="1">
      <c r="A36" s="38"/>
      <c r="B36" s="44"/>
      <c r="C36" s="295" t="s">
        <v>310</v>
      </c>
      <c r="D36" s="295" t="s">
        <v>311</v>
      </c>
      <c r="E36" s="17" t="s">
        <v>95</v>
      </c>
      <c r="F36" s="296">
        <v>496</v>
      </c>
      <c r="G36" s="38"/>
      <c r="H36" s="44"/>
    </row>
    <row r="37" s="2" customFormat="1" ht="16.8" customHeight="1">
      <c r="A37" s="38"/>
      <c r="B37" s="44"/>
      <c r="C37" s="295" t="s">
        <v>320</v>
      </c>
      <c r="D37" s="295" t="s">
        <v>321</v>
      </c>
      <c r="E37" s="17" t="s">
        <v>95</v>
      </c>
      <c r="F37" s="296">
        <v>496</v>
      </c>
      <c r="G37" s="38"/>
      <c r="H37" s="44"/>
    </row>
    <row r="38" s="2" customFormat="1" ht="16.8" customHeight="1">
      <c r="A38" s="38"/>
      <c r="B38" s="44"/>
      <c r="C38" s="295" t="s">
        <v>335</v>
      </c>
      <c r="D38" s="295" t="s">
        <v>336</v>
      </c>
      <c r="E38" s="17" t="s">
        <v>95</v>
      </c>
      <c r="F38" s="296">
        <v>427</v>
      </c>
      <c r="G38" s="38"/>
      <c r="H38" s="44"/>
    </row>
    <row r="39" s="2" customFormat="1" ht="16.8" customHeight="1">
      <c r="A39" s="38"/>
      <c r="B39" s="44"/>
      <c r="C39" s="295" t="s">
        <v>341</v>
      </c>
      <c r="D39" s="295" t="s">
        <v>342</v>
      </c>
      <c r="E39" s="17" t="s">
        <v>95</v>
      </c>
      <c r="F39" s="296">
        <v>433.5</v>
      </c>
      <c r="G39" s="38"/>
      <c r="H39" s="44"/>
    </row>
    <row r="40" s="2" customFormat="1" ht="16.8" customHeight="1">
      <c r="A40" s="38"/>
      <c r="B40" s="44"/>
      <c r="C40" s="291" t="s">
        <v>112</v>
      </c>
      <c r="D40" s="292" t="s">
        <v>113</v>
      </c>
      <c r="E40" s="293" t="s">
        <v>95</v>
      </c>
      <c r="F40" s="294">
        <v>2</v>
      </c>
      <c r="G40" s="38"/>
      <c r="H40" s="44"/>
    </row>
    <row r="41" s="2" customFormat="1" ht="16.8" customHeight="1">
      <c r="A41" s="38"/>
      <c r="B41" s="44"/>
      <c r="C41" s="295" t="s">
        <v>1</v>
      </c>
      <c r="D41" s="295" t="s">
        <v>86</v>
      </c>
      <c r="E41" s="17" t="s">
        <v>1</v>
      </c>
      <c r="F41" s="296">
        <v>2</v>
      </c>
      <c r="G41" s="38"/>
      <c r="H41" s="44"/>
    </row>
    <row r="42" s="2" customFormat="1" ht="16.8" customHeight="1">
      <c r="A42" s="38"/>
      <c r="B42" s="44"/>
      <c r="C42" s="297" t="s">
        <v>742</v>
      </c>
      <c r="D42" s="38"/>
      <c r="E42" s="38"/>
      <c r="F42" s="38"/>
      <c r="G42" s="38"/>
      <c r="H42" s="44"/>
    </row>
    <row r="43" s="2" customFormat="1" ht="16.8" customHeight="1">
      <c r="A43" s="38"/>
      <c r="B43" s="44"/>
      <c r="C43" s="295" t="s">
        <v>310</v>
      </c>
      <c r="D43" s="295" t="s">
        <v>311</v>
      </c>
      <c r="E43" s="17" t="s">
        <v>95</v>
      </c>
      <c r="F43" s="296">
        <v>496</v>
      </c>
      <c r="G43" s="38"/>
      <c r="H43" s="44"/>
    </row>
    <row r="44" s="2" customFormat="1" ht="16.8" customHeight="1">
      <c r="A44" s="38"/>
      <c r="B44" s="44"/>
      <c r="C44" s="295" t="s">
        <v>320</v>
      </c>
      <c r="D44" s="295" t="s">
        <v>321</v>
      </c>
      <c r="E44" s="17" t="s">
        <v>95</v>
      </c>
      <c r="F44" s="296">
        <v>496</v>
      </c>
      <c r="G44" s="38"/>
      <c r="H44" s="44"/>
    </row>
    <row r="45" s="2" customFormat="1" ht="16.8" customHeight="1">
      <c r="A45" s="38"/>
      <c r="B45" s="44"/>
      <c r="C45" s="295" t="s">
        <v>335</v>
      </c>
      <c r="D45" s="295" t="s">
        <v>336</v>
      </c>
      <c r="E45" s="17" t="s">
        <v>95</v>
      </c>
      <c r="F45" s="296">
        <v>427</v>
      </c>
      <c r="G45" s="38"/>
      <c r="H45" s="44"/>
    </row>
    <row r="46" s="2" customFormat="1">
      <c r="A46" s="38"/>
      <c r="B46" s="44"/>
      <c r="C46" s="295" t="s">
        <v>352</v>
      </c>
      <c r="D46" s="295" t="s">
        <v>353</v>
      </c>
      <c r="E46" s="17" t="s">
        <v>95</v>
      </c>
      <c r="F46" s="296">
        <v>2</v>
      </c>
      <c r="G46" s="38"/>
      <c r="H46" s="44"/>
    </row>
    <row r="47" s="2" customFormat="1" ht="16.8" customHeight="1">
      <c r="A47" s="38"/>
      <c r="B47" s="44"/>
      <c r="C47" s="295" t="s">
        <v>347</v>
      </c>
      <c r="D47" s="295" t="s">
        <v>348</v>
      </c>
      <c r="E47" s="17" t="s">
        <v>95</v>
      </c>
      <c r="F47" s="296">
        <v>2.04</v>
      </c>
      <c r="G47" s="38"/>
      <c r="H47" s="44"/>
    </row>
    <row r="48" s="2" customFormat="1" ht="16.8" customHeight="1">
      <c r="A48" s="38"/>
      <c r="B48" s="44"/>
      <c r="C48" s="291" t="s">
        <v>115</v>
      </c>
      <c r="D48" s="292" t="s">
        <v>116</v>
      </c>
      <c r="E48" s="293" t="s">
        <v>95</v>
      </c>
      <c r="F48" s="294">
        <v>5</v>
      </c>
      <c r="G48" s="38"/>
      <c r="H48" s="44"/>
    </row>
    <row r="49" s="2" customFormat="1" ht="16.8" customHeight="1">
      <c r="A49" s="38"/>
      <c r="B49" s="44"/>
      <c r="C49" s="295" t="s">
        <v>1</v>
      </c>
      <c r="D49" s="295" t="s">
        <v>96</v>
      </c>
      <c r="E49" s="17" t="s">
        <v>1</v>
      </c>
      <c r="F49" s="296">
        <v>5</v>
      </c>
      <c r="G49" s="38"/>
      <c r="H49" s="44"/>
    </row>
    <row r="50" s="2" customFormat="1" ht="16.8" customHeight="1">
      <c r="A50" s="38"/>
      <c r="B50" s="44"/>
      <c r="C50" s="297" t="s">
        <v>742</v>
      </c>
      <c r="D50" s="38"/>
      <c r="E50" s="38"/>
      <c r="F50" s="38"/>
      <c r="G50" s="38"/>
      <c r="H50" s="44"/>
    </row>
    <row r="51" s="2" customFormat="1" ht="16.8" customHeight="1">
      <c r="A51" s="38"/>
      <c r="B51" s="44"/>
      <c r="C51" s="295" t="s">
        <v>327</v>
      </c>
      <c r="D51" s="295" t="s">
        <v>328</v>
      </c>
      <c r="E51" s="17" t="s">
        <v>95</v>
      </c>
      <c r="F51" s="296">
        <v>5</v>
      </c>
      <c r="G51" s="38"/>
      <c r="H51" s="44"/>
    </row>
    <row r="52" s="2" customFormat="1">
      <c r="A52" s="38"/>
      <c r="B52" s="44"/>
      <c r="C52" s="295" t="s">
        <v>331</v>
      </c>
      <c r="D52" s="295" t="s">
        <v>332</v>
      </c>
      <c r="E52" s="17" t="s">
        <v>95</v>
      </c>
      <c r="F52" s="296">
        <v>5</v>
      </c>
      <c r="G52" s="38"/>
      <c r="H52" s="44"/>
    </row>
    <row r="53" s="2" customFormat="1" ht="16.8" customHeight="1">
      <c r="A53" s="38"/>
      <c r="B53" s="44"/>
      <c r="C53" s="291" t="s">
        <v>118</v>
      </c>
      <c r="D53" s="292" t="s">
        <v>119</v>
      </c>
      <c r="E53" s="293" t="s">
        <v>95</v>
      </c>
      <c r="F53" s="294">
        <v>56</v>
      </c>
      <c r="G53" s="38"/>
      <c r="H53" s="44"/>
    </row>
    <row r="54" s="2" customFormat="1" ht="16.8" customHeight="1">
      <c r="A54" s="38"/>
      <c r="B54" s="44"/>
      <c r="C54" s="295" t="s">
        <v>1</v>
      </c>
      <c r="D54" s="295" t="s">
        <v>120</v>
      </c>
      <c r="E54" s="17" t="s">
        <v>1</v>
      </c>
      <c r="F54" s="296">
        <v>56</v>
      </c>
      <c r="G54" s="38"/>
      <c r="H54" s="44"/>
    </row>
    <row r="55" s="2" customFormat="1" ht="16.8" customHeight="1">
      <c r="A55" s="38"/>
      <c r="B55" s="44"/>
      <c r="C55" s="297" t="s">
        <v>742</v>
      </c>
      <c r="D55" s="38"/>
      <c r="E55" s="38"/>
      <c r="F55" s="38"/>
      <c r="G55" s="38"/>
      <c r="H55" s="44"/>
    </row>
    <row r="56" s="2" customFormat="1" ht="16.8" customHeight="1">
      <c r="A56" s="38"/>
      <c r="B56" s="44"/>
      <c r="C56" s="295" t="s">
        <v>310</v>
      </c>
      <c r="D56" s="295" t="s">
        <v>311</v>
      </c>
      <c r="E56" s="17" t="s">
        <v>95</v>
      </c>
      <c r="F56" s="296">
        <v>496</v>
      </c>
      <c r="G56" s="38"/>
      <c r="H56" s="44"/>
    </row>
    <row r="57" s="2" customFormat="1" ht="16.8" customHeight="1">
      <c r="A57" s="38"/>
      <c r="B57" s="44"/>
      <c r="C57" s="295" t="s">
        <v>320</v>
      </c>
      <c r="D57" s="295" t="s">
        <v>321</v>
      </c>
      <c r="E57" s="17" t="s">
        <v>95</v>
      </c>
      <c r="F57" s="296">
        <v>496</v>
      </c>
      <c r="G57" s="38"/>
      <c r="H57" s="44"/>
    </row>
    <row r="58" s="2" customFormat="1" ht="16.8" customHeight="1">
      <c r="A58" s="38"/>
      <c r="B58" s="44"/>
      <c r="C58" s="295" t="s">
        <v>356</v>
      </c>
      <c r="D58" s="295" t="s">
        <v>357</v>
      </c>
      <c r="E58" s="17" t="s">
        <v>95</v>
      </c>
      <c r="F58" s="296">
        <v>69</v>
      </c>
      <c r="G58" s="38"/>
      <c r="H58" s="44"/>
    </row>
    <row r="59" s="2" customFormat="1" ht="16.8" customHeight="1">
      <c r="A59" s="38"/>
      <c r="B59" s="44"/>
      <c r="C59" s="295" t="s">
        <v>361</v>
      </c>
      <c r="D59" s="295" t="s">
        <v>362</v>
      </c>
      <c r="E59" s="17" t="s">
        <v>95</v>
      </c>
      <c r="F59" s="296">
        <v>57.119999999999997</v>
      </c>
      <c r="G59" s="38"/>
      <c r="H59" s="44"/>
    </row>
    <row r="60" s="2" customFormat="1" ht="16.8" customHeight="1">
      <c r="A60" s="38"/>
      <c r="B60" s="44"/>
      <c r="C60" s="291" t="s">
        <v>121</v>
      </c>
      <c r="D60" s="292" t="s">
        <v>122</v>
      </c>
      <c r="E60" s="293" t="s">
        <v>95</v>
      </c>
      <c r="F60" s="294">
        <v>13</v>
      </c>
      <c r="G60" s="38"/>
      <c r="H60" s="44"/>
    </row>
    <row r="61" s="2" customFormat="1" ht="16.8" customHeight="1">
      <c r="A61" s="38"/>
      <c r="B61" s="44"/>
      <c r="C61" s="295" t="s">
        <v>1</v>
      </c>
      <c r="D61" s="295" t="s">
        <v>123</v>
      </c>
      <c r="E61" s="17" t="s">
        <v>1</v>
      </c>
      <c r="F61" s="296">
        <v>13</v>
      </c>
      <c r="G61" s="38"/>
      <c r="H61" s="44"/>
    </row>
    <row r="62" s="2" customFormat="1" ht="16.8" customHeight="1">
      <c r="A62" s="38"/>
      <c r="B62" s="44"/>
      <c r="C62" s="297" t="s">
        <v>742</v>
      </c>
      <c r="D62" s="38"/>
      <c r="E62" s="38"/>
      <c r="F62" s="38"/>
      <c r="G62" s="38"/>
      <c r="H62" s="44"/>
    </row>
    <row r="63" s="2" customFormat="1" ht="16.8" customHeight="1">
      <c r="A63" s="38"/>
      <c r="B63" s="44"/>
      <c r="C63" s="295" t="s">
        <v>310</v>
      </c>
      <c r="D63" s="295" t="s">
        <v>311</v>
      </c>
      <c r="E63" s="17" t="s">
        <v>95</v>
      </c>
      <c r="F63" s="296">
        <v>496</v>
      </c>
      <c r="G63" s="38"/>
      <c r="H63" s="44"/>
    </row>
    <row r="64" s="2" customFormat="1" ht="16.8" customHeight="1">
      <c r="A64" s="38"/>
      <c r="B64" s="44"/>
      <c r="C64" s="295" t="s">
        <v>320</v>
      </c>
      <c r="D64" s="295" t="s">
        <v>321</v>
      </c>
      <c r="E64" s="17" t="s">
        <v>95</v>
      </c>
      <c r="F64" s="296">
        <v>496</v>
      </c>
      <c r="G64" s="38"/>
      <c r="H64" s="44"/>
    </row>
    <row r="65" s="2" customFormat="1" ht="16.8" customHeight="1">
      <c r="A65" s="38"/>
      <c r="B65" s="44"/>
      <c r="C65" s="295" t="s">
        <v>356</v>
      </c>
      <c r="D65" s="295" t="s">
        <v>357</v>
      </c>
      <c r="E65" s="17" t="s">
        <v>95</v>
      </c>
      <c r="F65" s="296">
        <v>69</v>
      </c>
      <c r="G65" s="38"/>
      <c r="H65" s="44"/>
    </row>
    <row r="66" s="2" customFormat="1">
      <c r="A66" s="38"/>
      <c r="B66" s="44"/>
      <c r="C66" s="295" t="s">
        <v>371</v>
      </c>
      <c r="D66" s="295" t="s">
        <v>372</v>
      </c>
      <c r="E66" s="17" t="s">
        <v>95</v>
      </c>
      <c r="F66" s="296">
        <v>13</v>
      </c>
      <c r="G66" s="38"/>
      <c r="H66" s="44"/>
    </row>
    <row r="67" s="2" customFormat="1" ht="16.8" customHeight="1">
      <c r="A67" s="38"/>
      <c r="B67" s="44"/>
      <c r="C67" s="295" t="s">
        <v>366</v>
      </c>
      <c r="D67" s="295" t="s">
        <v>367</v>
      </c>
      <c r="E67" s="17" t="s">
        <v>95</v>
      </c>
      <c r="F67" s="296">
        <v>13.26</v>
      </c>
      <c r="G67" s="38"/>
      <c r="H67" s="44"/>
    </row>
    <row r="68" s="2" customFormat="1" ht="16.8" customHeight="1">
      <c r="A68" s="38"/>
      <c r="B68" s="44"/>
      <c r="C68" s="291" t="s">
        <v>124</v>
      </c>
      <c r="D68" s="292" t="s">
        <v>125</v>
      </c>
      <c r="E68" s="293" t="s">
        <v>126</v>
      </c>
      <c r="F68" s="294">
        <v>30</v>
      </c>
      <c r="G68" s="38"/>
      <c r="H68" s="44"/>
    </row>
    <row r="69" s="2" customFormat="1" ht="16.8" customHeight="1">
      <c r="A69" s="38"/>
      <c r="B69" s="44"/>
      <c r="C69" s="295" t="s">
        <v>1</v>
      </c>
      <c r="D69" s="295" t="s">
        <v>303</v>
      </c>
      <c r="E69" s="17" t="s">
        <v>1</v>
      </c>
      <c r="F69" s="296">
        <v>30</v>
      </c>
      <c r="G69" s="38"/>
      <c r="H69" s="44"/>
    </row>
    <row r="70" s="2" customFormat="1" ht="16.8" customHeight="1">
      <c r="A70" s="38"/>
      <c r="B70" s="44"/>
      <c r="C70" s="297" t="s">
        <v>742</v>
      </c>
      <c r="D70" s="38"/>
      <c r="E70" s="38"/>
      <c r="F70" s="38"/>
      <c r="G70" s="38"/>
      <c r="H70" s="44"/>
    </row>
    <row r="71" s="2" customFormat="1" ht="16.8" customHeight="1">
      <c r="A71" s="38"/>
      <c r="B71" s="44"/>
      <c r="C71" s="295" t="s">
        <v>218</v>
      </c>
      <c r="D71" s="295" t="s">
        <v>219</v>
      </c>
      <c r="E71" s="17" t="s">
        <v>126</v>
      </c>
      <c r="F71" s="296">
        <v>60</v>
      </c>
      <c r="G71" s="38"/>
      <c r="H71" s="44"/>
    </row>
    <row r="72" s="2" customFormat="1">
      <c r="A72" s="38"/>
      <c r="B72" s="44"/>
      <c r="C72" s="295" t="s">
        <v>225</v>
      </c>
      <c r="D72" s="295" t="s">
        <v>226</v>
      </c>
      <c r="E72" s="17" t="s">
        <v>126</v>
      </c>
      <c r="F72" s="296">
        <v>30</v>
      </c>
      <c r="G72" s="38"/>
      <c r="H72" s="44"/>
    </row>
    <row r="73" s="2" customFormat="1">
      <c r="A73" s="38"/>
      <c r="B73" s="44"/>
      <c r="C73" s="295" t="s">
        <v>249</v>
      </c>
      <c r="D73" s="295" t="s">
        <v>250</v>
      </c>
      <c r="E73" s="17" t="s">
        <v>126</v>
      </c>
      <c r="F73" s="296">
        <v>30</v>
      </c>
      <c r="G73" s="38"/>
      <c r="H73" s="44"/>
    </row>
    <row r="74" s="2" customFormat="1" ht="16.8" customHeight="1">
      <c r="A74" s="38"/>
      <c r="B74" s="44"/>
      <c r="C74" s="295" t="s">
        <v>267</v>
      </c>
      <c r="D74" s="295" t="s">
        <v>268</v>
      </c>
      <c r="E74" s="17" t="s">
        <v>126</v>
      </c>
      <c r="F74" s="296">
        <v>80</v>
      </c>
      <c r="G74" s="38"/>
      <c r="H74" s="44"/>
    </row>
    <row r="75" s="2" customFormat="1" ht="16.8" customHeight="1">
      <c r="A75" s="38"/>
      <c r="B75" s="44"/>
      <c r="C75" s="291" t="s">
        <v>128</v>
      </c>
      <c r="D75" s="292" t="s">
        <v>129</v>
      </c>
      <c r="E75" s="293" t="s">
        <v>126</v>
      </c>
      <c r="F75" s="294">
        <v>50</v>
      </c>
      <c r="G75" s="38"/>
      <c r="H75" s="44"/>
    </row>
    <row r="76" s="2" customFormat="1" ht="16.8" customHeight="1">
      <c r="A76" s="38"/>
      <c r="B76" s="44"/>
      <c r="C76" s="295" t="s">
        <v>1</v>
      </c>
      <c r="D76" s="295" t="s">
        <v>743</v>
      </c>
      <c r="E76" s="17" t="s">
        <v>1</v>
      </c>
      <c r="F76" s="296">
        <v>24</v>
      </c>
      <c r="G76" s="38"/>
      <c r="H76" s="44"/>
    </row>
    <row r="77" s="2" customFormat="1" ht="16.8" customHeight="1">
      <c r="A77" s="38"/>
      <c r="B77" s="44"/>
      <c r="C77" s="295" t="s">
        <v>1</v>
      </c>
      <c r="D77" s="295" t="s">
        <v>744</v>
      </c>
      <c r="E77" s="17" t="s">
        <v>1</v>
      </c>
      <c r="F77" s="296">
        <v>26</v>
      </c>
      <c r="G77" s="38"/>
      <c r="H77" s="44"/>
    </row>
    <row r="78" s="2" customFormat="1" ht="16.8" customHeight="1">
      <c r="A78" s="38"/>
      <c r="B78" s="44"/>
      <c r="C78" s="295" t="s">
        <v>1</v>
      </c>
      <c r="D78" s="295" t="s">
        <v>276</v>
      </c>
      <c r="E78" s="17" t="s">
        <v>1</v>
      </c>
      <c r="F78" s="296">
        <v>50</v>
      </c>
      <c r="G78" s="38"/>
      <c r="H78" s="44"/>
    </row>
    <row r="79" s="2" customFormat="1" ht="16.8" customHeight="1">
      <c r="A79" s="38"/>
      <c r="B79" s="44"/>
      <c r="C79" s="297" t="s">
        <v>742</v>
      </c>
      <c r="D79" s="38"/>
      <c r="E79" s="38"/>
      <c r="F79" s="38"/>
      <c r="G79" s="38"/>
      <c r="H79" s="44"/>
    </row>
    <row r="80" s="2" customFormat="1" ht="16.8" customHeight="1">
      <c r="A80" s="38"/>
      <c r="B80" s="44"/>
      <c r="C80" s="295" t="s">
        <v>218</v>
      </c>
      <c r="D80" s="295" t="s">
        <v>219</v>
      </c>
      <c r="E80" s="17" t="s">
        <v>126</v>
      </c>
      <c r="F80" s="296">
        <v>60</v>
      </c>
      <c r="G80" s="38"/>
      <c r="H80" s="44"/>
    </row>
    <row r="81" s="2" customFormat="1">
      <c r="A81" s="38"/>
      <c r="B81" s="44"/>
      <c r="C81" s="295" t="s">
        <v>229</v>
      </c>
      <c r="D81" s="295" t="s">
        <v>230</v>
      </c>
      <c r="E81" s="17" t="s">
        <v>126</v>
      </c>
      <c r="F81" s="296">
        <v>50</v>
      </c>
      <c r="G81" s="38"/>
      <c r="H81" s="44"/>
    </row>
    <row r="82" s="2" customFormat="1">
      <c r="A82" s="38"/>
      <c r="B82" s="44"/>
      <c r="C82" s="295" t="s">
        <v>254</v>
      </c>
      <c r="D82" s="295" t="s">
        <v>255</v>
      </c>
      <c r="E82" s="17" t="s">
        <v>126</v>
      </c>
      <c r="F82" s="296">
        <v>55.100000000000001</v>
      </c>
      <c r="G82" s="38"/>
      <c r="H82" s="44"/>
    </row>
    <row r="83" s="2" customFormat="1" ht="16.8" customHeight="1">
      <c r="A83" s="38"/>
      <c r="B83" s="44"/>
      <c r="C83" s="295" t="s">
        <v>267</v>
      </c>
      <c r="D83" s="295" t="s">
        <v>268</v>
      </c>
      <c r="E83" s="17" t="s">
        <v>126</v>
      </c>
      <c r="F83" s="296">
        <v>80</v>
      </c>
      <c r="G83" s="38"/>
      <c r="H83" s="44"/>
    </row>
    <row r="84" s="2" customFormat="1" ht="16.8" customHeight="1">
      <c r="A84" s="38"/>
      <c r="B84" s="44"/>
      <c r="C84" s="291" t="s">
        <v>131</v>
      </c>
      <c r="D84" s="292" t="s">
        <v>132</v>
      </c>
      <c r="E84" s="293" t="s">
        <v>126</v>
      </c>
      <c r="F84" s="294">
        <v>30</v>
      </c>
      <c r="G84" s="38"/>
      <c r="H84" s="44"/>
    </row>
    <row r="85" s="2" customFormat="1" ht="16.8" customHeight="1">
      <c r="A85" s="38"/>
      <c r="B85" s="44"/>
      <c r="C85" s="295" t="s">
        <v>131</v>
      </c>
      <c r="D85" s="295" t="s">
        <v>124</v>
      </c>
      <c r="E85" s="17" t="s">
        <v>1</v>
      </c>
      <c r="F85" s="296">
        <v>30</v>
      </c>
      <c r="G85" s="38"/>
      <c r="H85" s="44"/>
    </row>
    <row r="86" s="2" customFormat="1" ht="16.8" customHeight="1">
      <c r="A86" s="38"/>
      <c r="B86" s="44"/>
      <c r="C86" s="297" t="s">
        <v>742</v>
      </c>
      <c r="D86" s="38"/>
      <c r="E86" s="38"/>
      <c r="F86" s="38"/>
      <c r="G86" s="38"/>
      <c r="H86" s="44"/>
    </row>
    <row r="87" s="2" customFormat="1">
      <c r="A87" s="38"/>
      <c r="B87" s="44"/>
      <c r="C87" s="295" t="s">
        <v>249</v>
      </c>
      <c r="D87" s="295" t="s">
        <v>250</v>
      </c>
      <c r="E87" s="17" t="s">
        <v>126</v>
      </c>
      <c r="F87" s="296">
        <v>30</v>
      </c>
      <c r="G87" s="38"/>
      <c r="H87" s="44"/>
    </row>
    <row r="88" s="2" customFormat="1">
      <c r="A88" s="38"/>
      <c r="B88" s="44"/>
      <c r="C88" s="295" t="s">
        <v>259</v>
      </c>
      <c r="D88" s="295" t="s">
        <v>260</v>
      </c>
      <c r="E88" s="17" t="s">
        <v>261</v>
      </c>
      <c r="F88" s="296">
        <v>144.66999999999999</v>
      </c>
      <c r="G88" s="38"/>
      <c r="H88" s="44"/>
    </row>
    <row r="89" s="2" customFormat="1" ht="16.8" customHeight="1">
      <c r="A89" s="38"/>
      <c r="B89" s="44"/>
      <c r="C89" s="291" t="s">
        <v>133</v>
      </c>
      <c r="D89" s="292" t="s">
        <v>132</v>
      </c>
      <c r="E89" s="293" t="s">
        <v>126</v>
      </c>
      <c r="F89" s="294">
        <v>55.100000000000001</v>
      </c>
      <c r="G89" s="38"/>
      <c r="H89" s="44"/>
    </row>
    <row r="90" s="2" customFormat="1" ht="16.8" customHeight="1">
      <c r="A90" s="38"/>
      <c r="B90" s="44"/>
      <c r="C90" s="295" t="s">
        <v>133</v>
      </c>
      <c r="D90" s="295" t="s">
        <v>257</v>
      </c>
      <c r="E90" s="17" t="s">
        <v>1</v>
      </c>
      <c r="F90" s="296">
        <v>55.100000000000001</v>
      </c>
      <c r="G90" s="38"/>
      <c r="H90" s="44"/>
    </row>
    <row r="91" s="2" customFormat="1" ht="16.8" customHeight="1">
      <c r="A91" s="38"/>
      <c r="B91" s="44"/>
      <c r="C91" s="297" t="s">
        <v>742</v>
      </c>
      <c r="D91" s="38"/>
      <c r="E91" s="38"/>
      <c r="F91" s="38"/>
      <c r="G91" s="38"/>
      <c r="H91" s="44"/>
    </row>
    <row r="92" s="2" customFormat="1">
      <c r="A92" s="38"/>
      <c r="B92" s="44"/>
      <c r="C92" s="295" t="s">
        <v>254</v>
      </c>
      <c r="D92" s="295" t="s">
        <v>255</v>
      </c>
      <c r="E92" s="17" t="s">
        <v>126</v>
      </c>
      <c r="F92" s="296">
        <v>55.100000000000001</v>
      </c>
      <c r="G92" s="38"/>
      <c r="H92" s="44"/>
    </row>
    <row r="93" s="2" customFormat="1">
      <c r="A93" s="38"/>
      <c r="B93" s="44"/>
      <c r="C93" s="295" t="s">
        <v>259</v>
      </c>
      <c r="D93" s="295" t="s">
        <v>260</v>
      </c>
      <c r="E93" s="17" t="s">
        <v>261</v>
      </c>
      <c r="F93" s="296">
        <v>144.66999999999999</v>
      </c>
      <c r="G93" s="38"/>
      <c r="H93" s="44"/>
    </row>
    <row r="94" s="2" customFormat="1" ht="16.8" customHeight="1">
      <c r="A94" s="38"/>
      <c r="B94" s="44"/>
      <c r="C94" s="291" t="s">
        <v>135</v>
      </c>
      <c r="D94" s="292" t="s">
        <v>136</v>
      </c>
      <c r="E94" s="293" t="s">
        <v>126</v>
      </c>
      <c r="F94" s="294">
        <v>5.0999999999999996</v>
      </c>
      <c r="G94" s="38"/>
      <c r="H94" s="44"/>
    </row>
    <row r="95" s="2" customFormat="1" ht="16.8" customHeight="1">
      <c r="A95" s="38"/>
      <c r="B95" s="44"/>
      <c r="C95" s="295" t="s">
        <v>1</v>
      </c>
      <c r="D95" s="295" t="s">
        <v>745</v>
      </c>
      <c r="E95" s="17" t="s">
        <v>1</v>
      </c>
      <c r="F95" s="296">
        <v>5.0999999999999996</v>
      </c>
      <c r="G95" s="38"/>
      <c r="H95" s="44"/>
    </row>
    <row r="96" s="2" customFormat="1" ht="16.8" customHeight="1">
      <c r="A96" s="38"/>
      <c r="B96" s="44"/>
      <c r="C96" s="297" t="s">
        <v>742</v>
      </c>
      <c r="D96" s="38"/>
      <c r="E96" s="38"/>
      <c r="F96" s="38"/>
      <c r="G96" s="38"/>
      <c r="H96" s="44"/>
    </row>
    <row r="97" s="2" customFormat="1">
      <c r="A97" s="38"/>
      <c r="B97" s="44"/>
      <c r="C97" s="295" t="s">
        <v>232</v>
      </c>
      <c r="D97" s="295" t="s">
        <v>233</v>
      </c>
      <c r="E97" s="17" t="s">
        <v>126</v>
      </c>
      <c r="F97" s="296">
        <v>5.0999999999999996</v>
      </c>
      <c r="G97" s="38"/>
      <c r="H97" s="44"/>
    </row>
    <row r="98" s="2" customFormat="1">
      <c r="A98" s="38"/>
      <c r="B98" s="44"/>
      <c r="C98" s="295" t="s">
        <v>254</v>
      </c>
      <c r="D98" s="295" t="s">
        <v>255</v>
      </c>
      <c r="E98" s="17" t="s">
        <v>126</v>
      </c>
      <c r="F98" s="296">
        <v>55.100000000000001</v>
      </c>
      <c r="G98" s="38"/>
      <c r="H98" s="44"/>
    </row>
    <row r="99" s="2" customFormat="1" ht="16.8" customHeight="1">
      <c r="A99" s="38"/>
      <c r="B99" s="44"/>
      <c r="C99" s="295" t="s">
        <v>270</v>
      </c>
      <c r="D99" s="295" t="s">
        <v>271</v>
      </c>
      <c r="E99" s="17" t="s">
        <v>126</v>
      </c>
      <c r="F99" s="296">
        <v>7.0999999999999996</v>
      </c>
      <c r="G99" s="38"/>
      <c r="H99" s="44"/>
    </row>
    <row r="100" s="2" customFormat="1" ht="16.8" customHeight="1">
      <c r="A100" s="38"/>
      <c r="B100" s="44"/>
      <c r="C100" s="291" t="s">
        <v>138</v>
      </c>
      <c r="D100" s="292" t="s">
        <v>139</v>
      </c>
      <c r="E100" s="293" t="s">
        <v>126</v>
      </c>
      <c r="F100" s="294">
        <v>7.0999999999999996</v>
      </c>
      <c r="G100" s="38"/>
      <c r="H100" s="44"/>
    </row>
    <row r="101" s="2" customFormat="1" ht="16.8" customHeight="1">
      <c r="A101" s="38"/>
      <c r="B101" s="44"/>
      <c r="C101" s="295" t="s">
        <v>1</v>
      </c>
      <c r="D101" s="295" t="s">
        <v>274</v>
      </c>
      <c r="E101" s="17" t="s">
        <v>1</v>
      </c>
      <c r="F101" s="296">
        <v>5.0999999999999996</v>
      </c>
      <c r="G101" s="38"/>
      <c r="H101" s="44"/>
    </row>
    <row r="102" s="2" customFormat="1" ht="16.8" customHeight="1">
      <c r="A102" s="38"/>
      <c r="B102" s="44"/>
      <c r="C102" s="295" t="s">
        <v>1</v>
      </c>
      <c r="D102" s="295" t="s">
        <v>275</v>
      </c>
      <c r="E102" s="17" t="s">
        <v>1</v>
      </c>
      <c r="F102" s="296">
        <v>2</v>
      </c>
      <c r="G102" s="38"/>
      <c r="H102" s="44"/>
    </row>
    <row r="103" s="2" customFormat="1" ht="16.8" customHeight="1">
      <c r="A103" s="38"/>
      <c r="B103" s="44"/>
      <c r="C103" s="295" t="s">
        <v>138</v>
      </c>
      <c r="D103" s="295" t="s">
        <v>276</v>
      </c>
      <c r="E103" s="17" t="s">
        <v>1</v>
      </c>
      <c r="F103" s="296">
        <v>7.0999999999999996</v>
      </c>
      <c r="G103" s="38"/>
      <c r="H103" s="44"/>
    </row>
    <row r="104" s="2" customFormat="1" ht="16.8" customHeight="1">
      <c r="A104" s="38"/>
      <c r="B104" s="44"/>
      <c r="C104" s="297" t="s">
        <v>742</v>
      </c>
      <c r="D104" s="38"/>
      <c r="E104" s="38"/>
      <c r="F104" s="38"/>
      <c r="G104" s="38"/>
      <c r="H104" s="44"/>
    </row>
    <row r="105" s="2" customFormat="1" ht="16.8" customHeight="1">
      <c r="A105" s="38"/>
      <c r="B105" s="44"/>
      <c r="C105" s="295" t="s">
        <v>270</v>
      </c>
      <c r="D105" s="295" t="s">
        <v>271</v>
      </c>
      <c r="E105" s="17" t="s">
        <v>126</v>
      </c>
      <c r="F105" s="296">
        <v>7.0999999999999996</v>
      </c>
      <c r="G105" s="38"/>
      <c r="H105" s="44"/>
    </row>
    <row r="106" s="2" customFormat="1" ht="16.8" customHeight="1">
      <c r="A106" s="38"/>
      <c r="B106" s="44"/>
      <c r="C106" s="295" t="s">
        <v>279</v>
      </c>
      <c r="D106" s="295" t="s">
        <v>280</v>
      </c>
      <c r="E106" s="17" t="s">
        <v>261</v>
      </c>
      <c r="F106" s="296">
        <v>12.779999999999999</v>
      </c>
      <c r="G106" s="38"/>
      <c r="H106" s="44"/>
    </row>
    <row r="107" s="2" customFormat="1" ht="16.8" customHeight="1">
      <c r="A107" s="38"/>
      <c r="B107" s="44"/>
      <c r="C107" s="291" t="s">
        <v>141</v>
      </c>
      <c r="D107" s="292" t="s">
        <v>142</v>
      </c>
      <c r="E107" s="293" t="s">
        <v>95</v>
      </c>
      <c r="F107" s="294">
        <v>150</v>
      </c>
      <c r="G107" s="38"/>
      <c r="H107" s="44"/>
    </row>
    <row r="108" s="2" customFormat="1" ht="16.8" customHeight="1">
      <c r="A108" s="38"/>
      <c r="B108" s="44"/>
      <c r="C108" s="295" t="s">
        <v>1</v>
      </c>
      <c r="D108" s="295" t="s">
        <v>143</v>
      </c>
      <c r="E108" s="17" t="s">
        <v>1</v>
      </c>
      <c r="F108" s="296">
        <v>150</v>
      </c>
      <c r="G108" s="38"/>
      <c r="H108" s="44"/>
    </row>
    <row r="109" s="2" customFormat="1" ht="16.8" customHeight="1">
      <c r="A109" s="38"/>
      <c r="B109" s="44"/>
      <c r="C109" s="297" t="s">
        <v>742</v>
      </c>
      <c r="D109" s="38"/>
      <c r="E109" s="38"/>
      <c r="F109" s="38"/>
      <c r="G109" s="38"/>
      <c r="H109" s="44"/>
    </row>
    <row r="110" s="2" customFormat="1" ht="16.8" customHeight="1">
      <c r="A110" s="38"/>
      <c r="B110" s="44"/>
      <c r="C110" s="295" t="s">
        <v>285</v>
      </c>
      <c r="D110" s="295" t="s">
        <v>286</v>
      </c>
      <c r="E110" s="17" t="s">
        <v>95</v>
      </c>
      <c r="F110" s="296">
        <v>150</v>
      </c>
      <c r="G110" s="38"/>
      <c r="H110" s="44"/>
    </row>
    <row r="111" s="2" customFormat="1" ht="16.8" customHeight="1">
      <c r="A111" s="38"/>
      <c r="B111" s="44"/>
      <c r="C111" s="295" t="s">
        <v>296</v>
      </c>
      <c r="D111" s="295" t="s">
        <v>297</v>
      </c>
      <c r="E111" s="17" t="s">
        <v>95</v>
      </c>
      <c r="F111" s="296">
        <v>150</v>
      </c>
      <c r="G111" s="38"/>
      <c r="H111" s="44"/>
    </row>
    <row r="112" s="2" customFormat="1" ht="16.8" customHeight="1">
      <c r="A112" s="38"/>
      <c r="B112" s="44"/>
      <c r="C112" s="295" t="s">
        <v>306</v>
      </c>
      <c r="D112" s="295" t="s">
        <v>307</v>
      </c>
      <c r="E112" s="17" t="s">
        <v>95</v>
      </c>
      <c r="F112" s="296">
        <v>150</v>
      </c>
      <c r="G112" s="38"/>
      <c r="H112" s="44"/>
    </row>
    <row r="113" s="2" customFormat="1" ht="16.8" customHeight="1">
      <c r="A113" s="38"/>
      <c r="B113" s="44"/>
      <c r="C113" s="295" t="s">
        <v>289</v>
      </c>
      <c r="D113" s="295" t="s">
        <v>290</v>
      </c>
      <c r="E113" s="17" t="s">
        <v>291</v>
      </c>
      <c r="F113" s="296">
        <v>3.75</v>
      </c>
      <c r="G113" s="38"/>
      <c r="H113" s="44"/>
    </row>
    <row r="114" s="2" customFormat="1" ht="16.8" customHeight="1">
      <c r="A114" s="38"/>
      <c r="B114" s="44"/>
      <c r="C114" s="295" t="s">
        <v>300</v>
      </c>
      <c r="D114" s="295" t="s">
        <v>301</v>
      </c>
      <c r="E114" s="17" t="s">
        <v>261</v>
      </c>
      <c r="F114" s="296">
        <v>48</v>
      </c>
      <c r="G114" s="38"/>
      <c r="H114" s="44"/>
    </row>
    <row r="115" s="2" customFormat="1" ht="26.4" customHeight="1">
      <c r="A115" s="38"/>
      <c r="B115" s="44"/>
      <c r="C115" s="290" t="s">
        <v>746</v>
      </c>
      <c r="D115" s="290" t="s">
        <v>88</v>
      </c>
      <c r="E115" s="38"/>
      <c r="F115" s="38"/>
      <c r="G115" s="38"/>
      <c r="H115" s="44"/>
    </row>
    <row r="116" s="2" customFormat="1" ht="16.8" customHeight="1">
      <c r="A116" s="38"/>
      <c r="B116" s="44"/>
      <c r="C116" s="291" t="s">
        <v>469</v>
      </c>
      <c r="D116" s="292" t="s">
        <v>470</v>
      </c>
      <c r="E116" s="293" t="s">
        <v>107</v>
      </c>
      <c r="F116" s="294">
        <v>276</v>
      </c>
      <c r="G116" s="38"/>
      <c r="H116" s="44"/>
    </row>
    <row r="117" s="2" customFormat="1" ht="16.8" customHeight="1">
      <c r="A117" s="38"/>
      <c r="B117" s="44"/>
      <c r="C117" s="295" t="s">
        <v>1</v>
      </c>
      <c r="D117" s="295" t="s">
        <v>471</v>
      </c>
      <c r="E117" s="17" t="s">
        <v>1</v>
      </c>
      <c r="F117" s="296">
        <v>276</v>
      </c>
      <c r="G117" s="38"/>
      <c r="H117" s="44"/>
    </row>
    <row r="118" s="2" customFormat="1" ht="16.8" customHeight="1">
      <c r="A118" s="38"/>
      <c r="B118" s="44"/>
      <c r="C118" s="297" t="s">
        <v>742</v>
      </c>
      <c r="D118" s="38"/>
      <c r="E118" s="38"/>
      <c r="F118" s="38"/>
      <c r="G118" s="38"/>
      <c r="H118" s="44"/>
    </row>
    <row r="119" s="2" customFormat="1">
      <c r="A119" s="38"/>
      <c r="B119" s="44"/>
      <c r="C119" s="295" t="s">
        <v>562</v>
      </c>
      <c r="D119" s="295" t="s">
        <v>563</v>
      </c>
      <c r="E119" s="17" t="s">
        <v>107</v>
      </c>
      <c r="F119" s="296">
        <v>276</v>
      </c>
      <c r="G119" s="38"/>
      <c r="H119" s="44"/>
    </row>
    <row r="120" s="2" customFormat="1" ht="16.8" customHeight="1">
      <c r="A120" s="38"/>
      <c r="B120" s="44"/>
      <c r="C120" s="295" t="s">
        <v>570</v>
      </c>
      <c r="D120" s="295" t="s">
        <v>571</v>
      </c>
      <c r="E120" s="17" t="s">
        <v>107</v>
      </c>
      <c r="F120" s="296">
        <v>276</v>
      </c>
      <c r="G120" s="38"/>
      <c r="H120" s="44"/>
    </row>
    <row r="121" s="2" customFormat="1" ht="16.8" customHeight="1">
      <c r="A121" s="38"/>
      <c r="B121" s="44"/>
      <c r="C121" s="295" t="s">
        <v>603</v>
      </c>
      <c r="D121" s="295" t="s">
        <v>604</v>
      </c>
      <c r="E121" s="17" t="s">
        <v>605</v>
      </c>
      <c r="F121" s="296">
        <v>0.27600000000000002</v>
      </c>
      <c r="G121" s="38"/>
      <c r="H121" s="44"/>
    </row>
    <row r="122" s="2" customFormat="1" ht="16.8" customHeight="1">
      <c r="A122" s="38"/>
      <c r="B122" s="44"/>
      <c r="C122" s="295" t="s">
        <v>653</v>
      </c>
      <c r="D122" s="295" t="s">
        <v>654</v>
      </c>
      <c r="E122" s="17" t="s">
        <v>107</v>
      </c>
      <c r="F122" s="296">
        <v>276</v>
      </c>
      <c r="G122" s="38"/>
      <c r="H122" s="44"/>
    </row>
    <row r="123" s="2" customFormat="1" ht="16.8" customHeight="1">
      <c r="A123" s="38"/>
      <c r="B123" s="44"/>
      <c r="C123" s="291" t="s">
        <v>472</v>
      </c>
      <c r="D123" s="292" t="s">
        <v>473</v>
      </c>
      <c r="E123" s="293" t="s">
        <v>177</v>
      </c>
      <c r="F123" s="294">
        <v>6</v>
      </c>
      <c r="G123" s="38"/>
      <c r="H123" s="44"/>
    </row>
    <row r="124" s="2" customFormat="1" ht="16.8" customHeight="1">
      <c r="A124" s="38"/>
      <c r="B124" s="44"/>
      <c r="C124" s="295" t="s">
        <v>1</v>
      </c>
      <c r="D124" s="295" t="s">
        <v>201</v>
      </c>
      <c r="E124" s="17" t="s">
        <v>1</v>
      </c>
      <c r="F124" s="296">
        <v>6</v>
      </c>
      <c r="G124" s="38"/>
      <c r="H124" s="44"/>
    </row>
    <row r="125" s="2" customFormat="1" ht="16.8" customHeight="1">
      <c r="A125" s="38"/>
      <c r="B125" s="44"/>
      <c r="C125" s="297" t="s">
        <v>742</v>
      </c>
      <c r="D125" s="38"/>
      <c r="E125" s="38"/>
      <c r="F125" s="38"/>
      <c r="G125" s="38"/>
      <c r="H125" s="44"/>
    </row>
    <row r="126" s="2" customFormat="1" ht="16.8" customHeight="1">
      <c r="A126" s="38"/>
      <c r="B126" s="44"/>
      <c r="C126" s="295" t="s">
        <v>507</v>
      </c>
      <c r="D126" s="295" t="s">
        <v>508</v>
      </c>
      <c r="E126" s="17" t="s">
        <v>177</v>
      </c>
      <c r="F126" s="296">
        <v>30</v>
      </c>
      <c r="G126" s="38"/>
      <c r="H126" s="44"/>
    </row>
    <row r="127" s="2" customFormat="1" ht="16.8" customHeight="1">
      <c r="A127" s="38"/>
      <c r="B127" s="44"/>
      <c r="C127" s="295" t="s">
        <v>533</v>
      </c>
      <c r="D127" s="295" t="s">
        <v>534</v>
      </c>
      <c r="E127" s="17" t="s">
        <v>177</v>
      </c>
      <c r="F127" s="296">
        <v>6</v>
      </c>
      <c r="G127" s="38"/>
      <c r="H127" s="44"/>
    </row>
    <row r="128" s="2" customFormat="1" ht="16.8" customHeight="1">
      <c r="A128" s="38"/>
      <c r="B128" s="44"/>
      <c r="C128" s="295" t="s">
        <v>547</v>
      </c>
      <c r="D128" s="295" t="s">
        <v>548</v>
      </c>
      <c r="E128" s="17" t="s">
        <v>177</v>
      </c>
      <c r="F128" s="296">
        <v>6</v>
      </c>
      <c r="G128" s="38"/>
      <c r="H128" s="44"/>
    </row>
    <row r="129" s="2" customFormat="1" ht="16.8" customHeight="1">
      <c r="A129" s="38"/>
      <c r="B129" s="44"/>
      <c r="C129" s="295" t="s">
        <v>585</v>
      </c>
      <c r="D129" s="295" t="s">
        <v>586</v>
      </c>
      <c r="E129" s="17" t="s">
        <v>177</v>
      </c>
      <c r="F129" s="296">
        <v>6</v>
      </c>
      <c r="G129" s="38"/>
      <c r="H129" s="44"/>
    </row>
    <row r="130" s="2" customFormat="1" ht="16.8" customHeight="1">
      <c r="A130" s="38"/>
      <c r="B130" s="44"/>
      <c r="C130" s="295" t="s">
        <v>622</v>
      </c>
      <c r="D130" s="295" t="s">
        <v>623</v>
      </c>
      <c r="E130" s="17" t="s">
        <v>126</v>
      </c>
      <c r="F130" s="296">
        <v>6</v>
      </c>
      <c r="G130" s="38"/>
      <c r="H130" s="44"/>
    </row>
    <row r="131" s="2" customFormat="1" ht="16.8" customHeight="1">
      <c r="A131" s="38"/>
      <c r="B131" s="44"/>
      <c r="C131" s="295" t="s">
        <v>679</v>
      </c>
      <c r="D131" s="295" t="s">
        <v>680</v>
      </c>
      <c r="E131" s="17" t="s">
        <v>177</v>
      </c>
      <c r="F131" s="296">
        <v>6</v>
      </c>
      <c r="G131" s="38"/>
      <c r="H131" s="44"/>
    </row>
    <row r="132" s="2" customFormat="1" ht="16.8" customHeight="1">
      <c r="A132" s="38"/>
      <c r="B132" s="44"/>
      <c r="C132" s="295" t="s">
        <v>550</v>
      </c>
      <c r="D132" s="295" t="s">
        <v>551</v>
      </c>
      <c r="E132" s="17" t="s">
        <v>177</v>
      </c>
      <c r="F132" s="296">
        <v>6</v>
      </c>
      <c r="G132" s="38"/>
      <c r="H132" s="44"/>
    </row>
    <row r="133" s="2" customFormat="1" ht="16.8" customHeight="1">
      <c r="A133" s="38"/>
      <c r="B133" s="44"/>
      <c r="C133" s="295" t="s">
        <v>536</v>
      </c>
      <c r="D133" s="295" t="s">
        <v>537</v>
      </c>
      <c r="E133" s="17" t="s">
        <v>177</v>
      </c>
      <c r="F133" s="296">
        <v>6</v>
      </c>
      <c r="G133" s="38"/>
      <c r="H133" s="44"/>
    </row>
    <row r="134" s="2" customFormat="1" ht="16.8" customHeight="1">
      <c r="A134" s="38"/>
      <c r="B134" s="44"/>
      <c r="C134" s="291" t="s">
        <v>474</v>
      </c>
      <c r="D134" s="292" t="s">
        <v>475</v>
      </c>
      <c r="E134" s="293" t="s">
        <v>177</v>
      </c>
      <c r="F134" s="294">
        <v>13</v>
      </c>
      <c r="G134" s="38"/>
      <c r="H134" s="44"/>
    </row>
    <row r="135" s="2" customFormat="1" ht="16.8" customHeight="1">
      <c r="A135" s="38"/>
      <c r="B135" s="44"/>
      <c r="C135" s="295" t="s">
        <v>1</v>
      </c>
      <c r="D135" s="295" t="s">
        <v>123</v>
      </c>
      <c r="E135" s="17" t="s">
        <v>1</v>
      </c>
      <c r="F135" s="296">
        <v>13</v>
      </c>
      <c r="G135" s="38"/>
      <c r="H135" s="44"/>
    </row>
    <row r="136" s="2" customFormat="1" ht="16.8" customHeight="1">
      <c r="A136" s="38"/>
      <c r="B136" s="44"/>
      <c r="C136" s="297" t="s">
        <v>742</v>
      </c>
      <c r="D136" s="38"/>
      <c r="E136" s="38"/>
      <c r="F136" s="38"/>
      <c r="G136" s="38"/>
      <c r="H136" s="44"/>
    </row>
    <row r="137" s="2" customFormat="1" ht="16.8" customHeight="1">
      <c r="A137" s="38"/>
      <c r="B137" s="44"/>
      <c r="C137" s="295" t="s">
        <v>513</v>
      </c>
      <c r="D137" s="295" t="s">
        <v>514</v>
      </c>
      <c r="E137" s="17" t="s">
        <v>177</v>
      </c>
      <c r="F137" s="296">
        <v>52</v>
      </c>
      <c r="G137" s="38"/>
      <c r="H137" s="44"/>
    </row>
    <row r="138" s="2" customFormat="1">
      <c r="A138" s="38"/>
      <c r="B138" s="44"/>
      <c r="C138" s="295" t="s">
        <v>518</v>
      </c>
      <c r="D138" s="295" t="s">
        <v>519</v>
      </c>
      <c r="E138" s="17" t="s">
        <v>177</v>
      </c>
      <c r="F138" s="296">
        <v>13</v>
      </c>
      <c r="G138" s="38"/>
      <c r="H138" s="44"/>
    </row>
    <row r="139" s="2" customFormat="1" ht="16.8" customHeight="1">
      <c r="A139" s="38"/>
      <c r="B139" s="44"/>
      <c r="C139" s="295" t="s">
        <v>521</v>
      </c>
      <c r="D139" s="295" t="s">
        <v>522</v>
      </c>
      <c r="E139" s="17" t="s">
        <v>177</v>
      </c>
      <c r="F139" s="296">
        <v>13</v>
      </c>
      <c r="G139" s="38"/>
      <c r="H139" s="44"/>
    </row>
    <row r="140" s="2" customFormat="1" ht="16.8" customHeight="1">
      <c r="A140" s="38"/>
      <c r="B140" s="44"/>
      <c r="C140" s="291" t="s">
        <v>476</v>
      </c>
      <c r="D140" s="292" t="s">
        <v>477</v>
      </c>
      <c r="E140" s="293" t="s">
        <v>177</v>
      </c>
      <c r="F140" s="294">
        <v>6</v>
      </c>
      <c r="G140" s="38"/>
      <c r="H140" s="44"/>
    </row>
    <row r="141" s="2" customFormat="1" ht="16.8" customHeight="1">
      <c r="A141" s="38"/>
      <c r="B141" s="44"/>
      <c r="C141" s="295" t="s">
        <v>1</v>
      </c>
      <c r="D141" s="295" t="s">
        <v>201</v>
      </c>
      <c r="E141" s="17" t="s">
        <v>1</v>
      </c>
      <c r="F141" s="296">
        <v>6</v>
      </c>
      <c r="G141" s="38"/>
      <c r="H141" s="44"/>
    </row>
    <row r="142" s="2" customFormat="1" ht="16.8" customHeight="1">
      <c r="A142" s="38"/>
      <c r="B142" s="44"/>
      <c r="C142" s="297" t="s">
        <v>742</v>
      </c>
      <c r="D142" s="38"/>
      <c r="E142" s="38"/>
      <c r="F142" s="38"/>
      <c r="G142" s="38"/>
      <c r="H142" s="44"/>
    </row>
    <row r="143" s="2" customFormat="1" ht="16.8" customHeight="1">
      <c r="A143" s="38"/>
      <c r="B143" s="44"/>
      <c r="C143" s="295" t="s">
        <v>525</v>
      </c>
      <c r="D143" s="295" t="s">
        <v>526</v>
      </c>
      <c r="E143" s="17" t="s">
        <v>177</v>
      </c>
      <c r="F143" s="296">
        <v>6</v>
      </c>
      <c r="G143" s="38"/>
      <c r="H143" s="44"/>
    </row>
    <row r="144" s="2" customFormat="1" ht="16.8" customHeight="1">
      <c r="A144" s="38"/>
      <c r="B144" s="44"/>
      <c r="C144" s="295" t="s">
        <v>582</v>
      </c>
      <c r="D144" s="295" t="s">
        <v>583</v>
      </c>
      <c r="E144" s="17" t="s">
        <v>177</v>
      </c>
      <c r="F144" s="296">
        <v>6</v>
      </c>
      <c r="G144" s="38"/>
      <c r="H144" s="44"/>
    </row>
    <row r="145" s="2" customFormat="1" ht="16.8" customHeight="1">
      <c r="A145" s="38"/>
      <c r="B145" s="44"/>
      <c r="C145" s="295" t="s">
        <v>668</v>
      </c>
      <c r="D145" s="295" t="s">
        <v>669</v>
      </c>
      <c r="E145" s="17" t="s">
        <v>177</v>
      </c>
      <c r="F145" s="296">
        <v>6</v>
      </c>
      <c r="G145" s="38"/>
      <c r="H145" s="44"/>
    </row>
    <row r="146" s="2" customFormat="1" ht="16.8" customHeight="1">
      <c r="A146" s="38"/>
      <c r="B146" s="44"/>
      <c r="C146" s="295" t="s">
        <v>671</v>
      </c>
      <c r="D146" s="295" t="s">
        <v>672</v>
      </c>
      <c r="E146" s="17" t="s">
        <v>177</v>
      </c>
      <c r="F146" s="296">
        <v>6</v>
      </c>
      <c r="G146" s="38"/>
      <c r="H146" s="44"/>
    </row>
    <row r="147" s="2" customFormat="1" ht="16.8" customHeight="1">
      <c r="A147" s="38"/>
      <c r="B147" s="44"/>
      <c r="C147" s="295" t="s">
        <v>674</v>
      </c>
      <c r="D147" s="295" t="s">
        <v>675</v>
      </c>
      <c r="E147" s="17" t="s">
        <v>177</v>
      </c>
      <c r="F147" s="296">
        <v>6</v>
      </c>
      <c r="G147" s="38"/>
      <c r="H147" s="44"/>
    </row>
    <row r="148" s="2" customFormat="1" ht="16.8" customHeight="1">
      <c r="A148" s="38"/>
      <c r="B148" s="44"/>
      <c r="C148" s="295" t="s">
        <v>528</v>
      </c>
      <c r="D148" s="295" t="s">
        <v>529</v>
      </c>
      <c r="E148" s="17" t="s">
        <v>177</v>
      </c>
      <c r="F148" s="296">
        <v>6</v>
      </c>
      <c r="G148" s="38"/>
      <c r="H148" s="44"/>
    </row>
    <row r="149" s="2" customFormat="1" ht="16.8" customHeight="1">
      <c r="A149" s="38"/>
      <c r="B149" s="44"/>
      <c r="C149" s="291" t="s">
        <v>478</v>
      </c>
      <c r="D149" s="292" t="s">
        <v>479</v>
      </c>
      <c r="E149" s="293" t="s">
        <v>177</v>
      </c>
      <c r="F149" s="294">
        <v>6</v>
      </c>
      <c r="G149" s="38"/>
      <c r="H149" s="44"/>
    </row>
    <row r="150" s="2" customFormat="1" ht="16.8" customHeight="1">
      <c r="A150" s="38"/>
      <c r="B150" s="44"/>
      <c r="C150" s="295" t="s">
        <v>1</v>
      </c>
      <c r="D150" s="295" t="s">
        <v>201</v>
      </c>
      <c r="E150" s="17" t="s">
        <v>1</v>
      </c>
      <c r="F150" s="296">
        <v>6</v>
      </c>
      <c r="G150" s="38"/>
      <c r="H150" s="44"/>
    </row>
    <row r="151" s="2" customFormat="1" ht="16.8" customHeight="1">
      <c r="A151" s="38"/>
      <c r="B151" s="44"/>
      <c r="C151" s="297" t="s">
        <v>742</v>
      </c>
      <c r="D151" s="38"/>
      <c r="E151" s="38"/>
      <c r="F151" s="38"/>
      <c r="G151" s="38"/>
      <c r="H151" s="44"/>
    </row>
    <row r="152" s="2" customFormat="1" ht="16.8" customHeight="1">
      <c r="A152" s="38"/>
      <c r="B152" s="44"/>
      <c r="C152" s="295" t="s">
        <v>540</v>
      </c>
      <c r="D152" s="295" t="s">
        <v>541</v>
      </c>
      <c r="E152" s="17" t="s">
        <v>177</v>
      </c>
      <c r="F152" s="296">
        <v>6</v>
      </c>
      <c r="G152" s="38"/>
      <c r="H152" s="44"/>
    </row>
    <row r="153" s="2" customFormat="1" ht="16.8" customHeight="1">
      <c r="A153" s="38"/>
      <c r="B153" s="44"/>
      <c r="C153" s="295" t="s">
        <v>588</v>
      </c>
      <c r="D153" s="295" t="s">
        <v>589</v>
      </c>
      <c r="E153" s="17" t="s">
        <v>177</v>
      </c>
      <c r="F153" s="296">
        <v>6</v>
      </c>
      <c r="G153" s="38"/>
      <c r="H153" s="44"/>
    </row>
    <row r="154" s="2" customFormat="1" ht="16.8" customHeight="1">
      <c r="A154" s="38"/>
      <c r="B154" s="44"/>
      <c r="C154" s="295" t="s">
        <v>543</v>
      </c>
      <c r="D154" s="295" t="s">
        <v>544</v>
      </c>
      <c r="E154" s="17" t="s">
        <v>177</v>
      </c>
      <c r="F154" s="296">
        <v>6</v>
      </c>
      <c r="G154" s="38"/>
      <c r="H154" s="44"/>
    </row>
    <row r="155" s="2" customFormat="1" ht="16.8" customHeight="1">
      <c r="A155" s="38"/>
      <c r="B155" s="44"/>
      <c r="C155" s="291" t="s">
        <v>480</v>
      </c>
      <c r="D155" s="292" t="s">
        <v>481</v>
      </c>
      <c r="E155" s="293" t="s">
        <v>107</v>
      </c>
      <c r="F155" s="294">
        <v>60</v>
      </c>
      <c r="G155" s="38"/>
      <c r="H155" s="44"/>
    </row>
    <row r="156" s="2" customFormat="1" ht="16.8" customHeight="1">
      <c r="A156" s="38"/>
      <c r="B156" s="44"/>
      <c r="C156" s="295" t="s">
        <v>1</v>
      </c>
      <c r="D156" s="295" t="s">
        <v>482</v>
      </c>
      <c r="E156" s="17" t="s">
        <v>1</v>
      </c>
      <c r="F156" s="296">
        <v>60</v>
      </c>
      <c r="G156" s="38"/>
      <c r="H156" s="44"/>
    </row>
    <row r="157" s="2" customFormat="1" ht="16.8" customHeight="1">
      <c r="A157" s="38"/>
      <c r="B157" s="44"/>
      <c r="C157" s="297" t="s">
        <v>742</v>
      </c>
      <c r="D157" s="38"/>
      <c r="E157" s="38"/>
      <c r="F157" s="38"/>
      <c r="G157" s="38"/>
      <c r="H157" s="44"/>
    </row>
    <row r="158" s="2" customFormat="1" ht="16.8" customHeight="1">
      <c r="A158" s="38"/>
      <c r="B158" s="44"/>
      <c r="C158" s="295" t="s">
        <v>576</v>
      </c>
      <c r="D158" s="295" t="s">
        <v>577</v>
      </c>
      <c r="E158" s="17" t="s">
        <v>107</v>
      </c>
      <c r="F158" s="296">
        <v>60</v>
      </c>
      <c r="G158" s="38"/>
      <c r="H158" s="44"/>
    </row>
    <row r="159" s="2" customFormat="1" ht="16.8" customHeight="1">
      <c r="A159" s="38"/>
      <c r="B159" s="44"/>
      <c r="C159" s="291" t="s">
        <v>483</v>
      </c>
      <c r="D159" s="292" t="s">
        <v>484</v>
      </c>
      <c r="E159" s="293" t="s">
        <v>107</v>
      </c>
      <c r="F159" s="294">
        <v>240</v>
      </c>
      <c r="G159" s="38"/>
      <c r="H159" s="44"/>
    </row>
    <row r="160" s="2" customFormat="1" ht="16.8" customHeight="1">
      <c r="A160" s="38"/>
      <c r="B160" s="44"/>
      <c r="C160" s="295" t="s">
        <v>1</v>
      </c>
      <c r="D160" s="295" t="s">
        <v>100</v>
      </c>
      <c r="E160" s="17" t="s">
        <v>1</v>
      </c>
      <c r="F160" s="296">
        <v>240</v>
      </c>
      <c r="G160" s="38"/>
      <c r="H160" s="44"/>
    </row>
    <row r="161" s="2" customFormat="1" ht="16.8" customHeight="1">
      <c r="A161" s="38"/>
      <c r="B161" s="44"/>
      <c r="C161" s="297" t="s">
        <v>742</v>
      </c>
      <c r="D161" s="38"/>
      <c r="E161" s="38"/>
      <c r="F161" s="38"/>
      <c r="G161" s="38"/>
      <c r="H161" s="44"/>
    </row>
    <row r="162" s="2" customFormat="1" ht="16.8" customHeight="1">
      <c r="A162" s="38"/>
      <c r="B162" s="44"/>
      <c r="C162" s="295" t="s">
        <v>625</v>
      </c>
      <c r="D162" s="295" t="s">
        <v>626</v>
      </c>
      <c r="E162" s="17" t="s">
        <v>107</v>
      </c>
      <c r="F162" s="296">
        <v>240</v>
      </c>
      <c r="G162" s="38"/>
      <c r="H162" s="44"/>
    </row>
    <row r="163" s="2" customFormat="1">
      <c r="A163" s="38"/>
      <c r="B163" s="44"/>
      <c r="C163" s="295" t="s">
        <v>634</v>
      </c>
      <c r="D163" s="295" t="s">
        <v>635</v>
      </c>
      <c r="E163" s="17" t="s">
        <v>107</v>
      </c>
      <c r="F163" s="296">
        <v>240</v>
      </c>
      <c r="G163" s="38"/>
      <c r="H163" s="44"/>
    </row>
    <row r="164" s="2" customFormat="1" ht="16.8" customHeight="1">
      <c r="A164" s="38"/>
      <c r="B164" s="44"/>
      <c r="C164" s="295" t="s">
        <v>645</v>
      </c>
      <c r="D164" s="295" t="s">
        <v>646</v>
      </c>
      <c r="E164" s="17" t="s">
        <v>107</v>
      </c>
      <c r="F164" s="296">
        <v>272</v>
      </c>
      <c r="G164" s="38"/>
      <c r="H164" s="44"/>
    </row>
    <row r="165" s="2" customFormat="1" ht="16.8" customHeight="1">
      <c r="A165" s="38"/>
      <c r="B165" s="44"/>
      <c r="C165" s="291" t="s">
        <v>486</v>
      </c>
      <c r="D165" s="292" t="s">
        <v>487</v>
      </c>
      <c r="E165" s="293" t="s">
        <v>107</v>
      </c>
      <c r="F165" s="294">
        <v>32</v>
      </c>
      <c r="G165" s="38"/>
      <c r="H165" s="44"/>
    </row>
    <row r="166" s="2" customFormat="1" ht="16.8" customHeight="1">
      <c r="A166" s="38"/>
      <c r="B166" s="44"/>
      <c r="C166" s="295" t="s">
        <v>1</v>
      </c>
      <c r="D166" s="295" t="s">
        <v>330</v>
      </c>
      <c r="E166" s="17" t="s">
        <v>1</v>
      </c>
      <c r="F166" s="296">
        <v>32</v>
      </c>
      <c r="G166" s="38"/>
      <c r="H166" s="44"/>
    </row>
    <row r="167" s="2" customFormat="1" ht="16.8" customHeight="1">
      <c r="A167" s="38"/>
      <c r="B167" s="44"/>
      <c r="C167" s="297" t="s">
        <v>742</v>
      </c>
      <c r="D167" s="38"/>
      <c r="E167" s="38"/>
      <c r="F167" s="38"/>
      <c r="G167" s="38"/>
      <c r="H167" s="44"/>
    </row>
    <row r="168" s="2" customFormat="1" ht="16.8" customHeight="1">
      <c r="A168" s="38"/>
      <c r="B168" s="44"/>
      <c r="C168" s="295" t="s">
        <v>615</v>
      </c>
      <c r="D168" s="295" t="s">
        <v>616</v>
      </c>
      <c r="E168" s="17" t="s">
        <v>126</v>
      </c>
      <c r="F168" s="296">
        <v>3.2000000000000002</v>
      </c>
      <c r="G168" s="38"/>
      <c r="H168" s="44"/>
    </row>
    <row r="169" s="2" customFormat="1" ht="16.8" customHeight="1">
      <c r="A169" s="38"/>
      <c r="B169" s="44"/>
      <c r="C169" s="295" t="s">
        <v>628</v>
      </c>
      <c r="D169" s="295" t="s">
        <v>629</v>
      </c>
      <c r="E169" s="17" t="s">
        <v>107</v>
      </c>
      <c r="F169" s="296">
        <v>32</v>
      </c>
      <c r="G169" s="38"/>
      <c r="H169" s="44"/>
    </row>
    <row r="170" s="2" customFormat="1" ht="16.8" customHeight="1">
      <c r="A170" s="38"/>
      <c r="B170" s="44"/>
      <c r="C170" s="295" t="s">
        <v>645</v>
      </c>
      <c r="D170" s="295" t="s">
        <v>646</v>
      </c>
      <c r="E170" s="17" t="s">
        <v>107</v>
      </c>
      <c r="F170" s="296">
        <v>272</v>
      </c>
      <c r="G170" s="38"/>
      <c r="H170" s="44"/>
    </row>
    <row r="171" s="2" customFormat="1" ht="16.8" customHeight="1">
      <c r="A171" s="38"/>
      <c r="B171" s="44"/>
      <c r="C171" s="291" t="s">
        <v>488</v>
      </c>
      <c r="D171" s="292" t="s">
        <v>489</v>
      </c>
      <c r="E171" s="293" t="s">
        <v>126</v>
      </c>
      <c r="F171" s="294">
        <v>5.7599999999999998</v>
      </c>
      <c r="G171" s="38"/>
      <c r="H171" s="44"/>
    </row>
    <row r="172" s="2" customFormat="1" ht="16.8" customHeight="1">
      <c r="A172" s="38"/>
      <c r="B172" s="44"/>
      <c r="C172" s="295" t="s">
        <v>1</v>
      </c>
      <c r="D172" s="295" t="s">
        <v>747</v>
      </c>
      <c r="E172" s="17" t="s">
        <v>1</v>
      </c>
      <c r="F172" s="296">
        <v>5.7599999999999998</v>
      </c>
      <c r="G172" s="38"/>
      <c r="H172" s="44"/>
    </row>
    <row r="173" s="2" customFormat="1" ht="16.8" customHeight="1">
      <c r="A173" s="38"/>
      <c r="B173" s="44"/>
      <c r="C173" s="297" t="s">
        <v>742</v>
      </c>
      <c r="D173" s="38"/>
      <c r="E173" s="38"/>
      <c r="F173" s="38"/>
      <c r="G173" s="38"/>
      <c r="H173" s="44"/>
    </row>
    <row r="174" s="2" customFormat="1" ht="16.8" customHeight="1">
      <c r="A174" s="38"/>
      <c r="B174" s="44"/>
      <c r="C174" s="295" t="s">
        <v>619</v>
      </c>
      <c r="D174" s="295" t="s">
        <v>620</v>
      </c>
      <c r="E174" s="17" t="s">
        <v>126</v>
      </c>
      <c r="F174" s="296">
        <v>5.7599999999999998</v>
      </c>
      <c r="G174" s="38"/>
      <c r="H174" s="44"/>
    </row>
    <row r="175" s="2" customFormat="1" ht="7.44" customHeight="1">
      <c r="A175" s="38"/>
      <c r="B175" s="171"/>
      <c r="C175" s="172"/>
      <c r="D175" s="172"/>
      <c r="E175" s="172"/>
      <c r="F175" s="172"/>
      <c r="G175" s="172"/>
      <c r="H175" s="44"/>
    </row>
    <row r="176" s="2" customFormat="1">
      <c r="A176" s="38"/>
      <c r="B176" s="38"/>
      <c r="C176" s="38"/>
      <c r="D176" s="38"/>
      <c r="E176" s="38"/>
      <c r="F176" s="38"/>
      <c r="G176" s="38"/>
      <c r="H176" s="38"/>
    </row>
  </sheetData>
  <sheetProtection sheet="1" formatColumns="0" formatRows="0" objects="1" scenarios="1" spinCount="100000" saltValue="VGThF77K46WRmp0HNV6EPh8UHw5bHVgHsd6ZqaGsBWSapfw+Pf29qWhAy+VRXGVBvxtK9CbWw17+OakIqvnFnQ==" hashValue="mpBcGr8MV12FxyRKrIycv2eQARnN9G6V/54lOxtsWeSbe54er0+EDehq2GSLsMiKyZ0JxH8c3/mTcc/PbQDmtw==" algorithmName="SHA-512" password="CC4B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VLADIMÍR\Plhak</dc:creator>
  <cp:lastModifiedBy>VLADIMÍR\Plhak</cp:lastModifiedBy>
  <dcterms:created xsi:type="dcterms:W3CDTF">2023-02-09T12:28:59Z</dcterms:created>
  <dcterms:modified xsi:type="dcterms:W3CDTF">2023-02-09T12:29:08Z</dcterms:modified>
</cp:coreProperties>
</file>