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880" yWindow="1060" windowWidth="24700" windowHeight="19920" tabRatio="739" activeTab="0"/>
  </bookViews>
  <sheets>
    <sheet name="Spotřeba a náklady" sheetId="1" r:id="rId1"/>
    <sheet name="List1" sheetId="2" r:id="rId2"/>
  </sheets>
  <definedNames>
    <definedName name="_xlfn.SINGLE" hidden="1">#NAME?</definedName>
    <definedName name="_xlnm.Print_Area" localSheetId="0">'Spotřeba a náklady'!$A$1:$J$56</definedName>
  </definedNames>
  <calcPr fullCalcOnLoad="1" iterate="1" iterateCount="10000" iterateDelta="0.0001"/>
</workbook>
</file>

<file path=xl/sharedStrings.xml><?xml version="1.0" encoding="utf-8"?>
<sst xmlns="http://schemas.openxmlformats.org/spreadsheetml/2006/main" count="79" uniqueCount="49">
  <si>
    <t>B</t>
  </si>
  <si>
    <t>C</t>
  </si>
  <si>
    <t>E</t>
  </si>
  <si>
    <t>řádek</t>
  </si>
  <si>
    <t>A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</si>
  <si>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</si>
  <si>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</si>
  <si>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</si>
  <si>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</si>
  <si>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</si>
  <si>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</si>
  <si>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Plyn [GJ]</t>
  </si>
  <si>
    <t>Plyn [Kč]</t>
  </si>
  <si>
    <t>Ostatní provozní náklady [Kč]</t>
  </si>
  <si>
    <t>Výše investic</t>
  </si>
  <si>
    <t>DPH</t>
  </si>
  <si>
    <t>Kč</t>
  </si>
  <si>
    <t>celkem</t>
  </si>
  <si>
    <t>Kč bez DPH</t>
  </si>
  <si>
    <t>Kč vč. DPH</t>
  </si>
  <si>
    <t>Energetický management</t>
  </si>
  <si>
    <t>Nabídková cena celkem</t>
  </si>
  <si>
    <t>Náklady celkem</t>
  </si>
  <si>
    <t>není relevantní</t>
  </si>
  <si>
    <t>Ostatní provozní náklady [Kč] (pouze v případě nárůstu, tedy se znaménkem minus)</t>
  </si>
  <si>
    <t>Příloha č. 4 ZD</t>
  </si>
  <si>
    <t xml:space="preserve">Cena za provedení povinných a dalších navržených opatření </t>
  </si>
  <si>
    <t>Roky poskytnuté garance</t>
  </si>
  <si>
    <t>Další případné služby</t>
  </si>
  <si>
    <t>A = řádek 5 + 6 + 7 + 8 + 9 (v Kč bez DPH)</t>
  </si>
  <si>
    <t>C =  řádek 23 + 24 + 25 + 26 + 27 (v Kč bez DPH)</t>
  </si>
  <si>
    <t>D = řádky 28 + 29</t>
  </si>
  <si>
    <t>E = B + D</t>
  </si>
  <si>
    <t>není relevatní</t>
  </si>
  <si>
    <t>ref. rok: 2019</t>
  </si>
  <si>
    <t>rok  výstavby</t>
  </si>
  <si>
    <t>x</t>
  </si>
  <si>
    <t>Meziroční růst cen energie a vody</t>
  </si>
  <si>
    <t>Meziroční růst cen služeb</t>
  </si>
  <si>
    <t>Zadavatel: Dům kultury Teplice</t>
  </si>
  <si>
    <t>D</t>
  </si>
  <si>
    <t>A - Referenční spotřeba energie v technických jednotkách, referenční náklady na spotřebu energie a ostatní náklady v Kč vč. DPH po dobu trvání smlouvy</t>
  </si>
  <si>
    <t>B -Spotřeba energie v technických jednotkách a náklady na spotřebu energie a ostatní náklady v Kč vč. DPH po realizaci opatření po dobu trvání smlouvy</t>
  </si>
  <si>
    <t>C - Změna spotřeby energie v technických jednotkách a změna nákladů na spotřebu energie a ostatních nákladů v Kč vč. DPH po dobu trvání smlouvy (+ snížení, - zvýšení)</t>
  </si>
  <si>
    <t>D – Ostatní náklady v Kč vč. DPH</t>
  </si>
  <si>
    <t>B =  řádek 14 + 15 + 16 + 17 + 18 (v Kč vč. DPH)</t>
  </si>
  <si>
    <t>Údaje jsou uváděny v Kč vč. DPH</t>
  </si>
  <si>
    <t>E = Roční náklady celkem v Kč vč. DPH (se zohledněním růstu cen)</t>
  </si>
  <si>
    <t>Přehled spotřeby a nákladů projektu s názvem „PERFORMANCE DESIGN &amp; BUILD PRO OBJEKT DK - OPATŘENÍ ZAJIŠŤUJÍCÍ KOMFORT A ENERGETICKY ÚSPORNÝ PROVOZ OBJEKTU DŮM KULTURY TEPLICE“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</si>
</sst>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_ ;\-#,##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.0000"/>
    <numFmt numFmtId="175" formatCode="0.00000"/>
    <numFmt numFmtId="176" formatCode="#,##0.0000"/>
    <numFmt numFmtId="177" formatCode="[$¥€-2]\ #\ ##,000_);[Red]\([$€-2]\ #\ ##,000\)"/>
    <numFmt numFmtId="178" formatCode="#,##0.00000"/>
    <numFmt numFmtId="179" formatCode="#,##0.000"/>
  </numFmts>
  <fonts count="4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color indexed="9"/>
      <name val="Arial CE"/>
      <family val="0"/>
    </font>
    <font>
      <b/>
      <sz val="12"/>
      <name val="Arial CE"/>
      <family val="0"/>
    </font>
    <font>
      <sz val="10"/>
      <color indexed="9"/>
      <name val="Arial CE"/>
      <family val="0"/>
    </font>
    <font>
      <sz val="10"/>
      <name val="Helv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" fillId="32" borderId="11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left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 quotePrefix="1">
      <alignment horizontal="right"/>
      <protection/>
    </xf>
    <xf numFmtId="0" fontId="5" fillId="34" borderId="10" xfId="0" applyFont="1" applyFill="1" applyBorder="1" applyAlignment="1" applyProtection="1" quotePrefix="1">
      <alignment horizontal="left"/>
      <protection/>
    </xf>
    <xf numFmtId="0" fontId="5" fillId="34" borderId="10" xfId="0" applyFont="1" applyFill="1" applyBorder="1" applyAlignment="1" applyProtection="1" quotePrefix="1">
      <alignment horizontal="center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5" fillId="30" borderId="12" xfId="0" applyFont="1" applyFill="1" applyBorder="1" applyAlignment="1" applyProtection="1">
      <alignment/>
      <protection/>
    </xf>
    <xf numFmtId="0" fontId="5" fillId="30" borderId="13" xfId="0" applyFont="1" applyFill="1" applyBorder="1" applyAlignment="1" applyProtection="1">
      <alignment horizontal="center"/>
      <protection/>
    </xf>
    <xf numFmtId="3" fontId="5" fillId="30" borderId="10" xfId="0" applyNumberFormat="1" applyFont="1" applyFill="1" applyBorder="1" applyAlignment="1" applyProtection="1">
      <alignment/>
      <protection/>
    </xf>
    <xf numFmtId="3" fontId="0" fillId="12" borderId="10" xfId="0" applyNumberFormat="1" applyFont="1" applyFill="1" applyBorder="1" applyAlignment="1" applyProtection="1">
      <alignment/>
      <protection locked="0"/>
    </xf>
    <xf numFmtId="3" fontId="1" fillId="12" borderId="10" xfId="0" applyNumberFormat="1" applyFont="1" applyFill="1" applyBorder="1" applyAlignment="1" applyProtection="1" quotePrefix="1">
      <alignment horizontal="center"/>
      <protection locked="0"/>
    </xf>
    <xf numFmtId="3" fontId="0" fillId="35" borderId="12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3" fontId="46" fillId="0" borderId="10" xfId="0" applyNumberFormat="1" applyFont="1" applyFill="1" applyBorder="1" applyAlignment="1" applyProtection="1" quotePrefix="1">
      <alignment horizontal="center"/>
      <protection locked="0"/>
    </xf>
    <xf numFmtId="0" fontId="47" fillId="0" borderId="0" xfId="0" applyFont="1" applyAlignment="1">
      <alignment horizontal="right" vertical="center"/>
    </xf>
    <xf numFmtId="0" fontId="5" fillId="0" borderId="14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3" fontId="0" fillId="35" borderId="12" xfId="0" applyNumberFormat="1" applyFont="1" applyFill="1" applyBorder="1" applyAlignment="1" applyProtection="1">
      <alignment/>
      <protection locked="0"/>
    </xf>
    <xf numFmtId="0" fontId="1" fillId="32" borderId="0" xfId="0" applyFont="1" applyFill="1" applyAlignment="1" applyProtection="1">
      <alignment horizontal="right"/>
      <protection locked="0"/>
    </xf>
    <xf numFmtId="0" fontId="0" fillId="37" borderId="10" xfId="0" applyFont="1" applyFill="1" applyBorder="1" applyAlignment="1" applyProtection="1">
      <alignment wrapText="1"/>
      <protection/>
    </xf>
    <xf numFmtId="0" fontId="0" fillId="37" borderId="10" xfId="0" applyFont="1" applyFill="1" applyBorder="1" applyAlignment="1" applyProtection="1">
      <alignment wrapText="1"/>
      <protection/>
    </xf>
    <xf numFmtId="0" fontId="0" fillId="37" borderId="12" xfId="0" applyFont="1" applyFill="1" applyBorder="1" applyAlignment="1" applyProtection="1">
      <alignment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0" fillId="37" borderId="12" xfId="0" applyFont="1" applyFill="1" applyBorder="1" applyAlignment="1" applyProtection="1" quotePrefix="1">
      <alignment horizontal="left"/>
      <protection/>
    </xf>
    <xf numFmtId="0" fontId="0" fillId="37" borderId="12" xfId="0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 locked="0"/>
    </xf>
    <xf numFmtId="3" fontId="0" fillId="37" borderId="12" xfId="0" applyNumberFormat="1" applyFont="1" applyFill="1" applyBorder="1" applyAlignment="1" applyProtection="1">
      <alignment horizontal="center"/>
      <protection locked="0"/>
    </xf>
    <xf numFmtId="3" fontId="0" fillId="37" borderId="12" xfId="0" applyNumberFormat="1" applyFont="1" applyFill="1" applyBorder="1" applyAlignment="1" applyProtection="1">
      <alignment horizontal="center"/>
      <protection/>
    </xf>
    <xf numFmtId="3" fontId="5" fillId="30" borderId="12" xfId="0" applyNumberFormat="1" applyFont="1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3" fontId="0" fillId="35" borderId="10" xfId="0" applyNumberFormat="1" applyFont="1" applyFill="1" applyBorder="1" applyAlignment="1" applyProtection="1">
      <alignment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9" fontId="0" fillId="37" borderId="16" xfId="0" applyNumberFormat="1" applyFill="1" applyBorder="1" applyAlignment="1" applyProtection="1">
      <alignment horizontal="center"/>
      <protection locked="0"/>
    </xf>
    <xf numFmtId="0" fontId="0" fillId="37" borderId="13" xfId="0" applyFont="1" applyFill="1" applyBorder="1" applyAlignment="1" applyProtection="1">
      <alignment horizontal="left" wrapText="1"/>
      <protection/>
    </xf>
    <xf numFmtId="0" fontId="1" fillId="36" borderId="0" xfId="0" applyFont="1" applyFill="1" applyAlignment="1" applyProtection="1" quotePrefix="1">
      <alignment horizontal="center"/>
      <protection locked="0"/>
    </xf>
    <xf numFmtId="0" fontId="0" fillId="37" borderId="1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/>
    </xf>
    <xf numFmtId="0" fontId="1" fillId="32" borderId="13" xfId="0" applyFont="1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B71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1" width="66.125" style="1" customWidth="1"/>
    <col min="2" max="3" width="8.375" style="1" customWidth="1"/>
    <col min="4" max="4" width="12.625" style="1" customWidth="1"/>
    <col min="5" max="5" width="13.625" style="1" customWidth="1"/>
    <col min="6" max="10" width="12.625" style="1" customWidth="1"/>
    <col min="11" max="11" width="12.625" style="5" customWidth="1"/>
    <col min="12" max="12" width="5.625" style="5" customWidth="1"/>
    <col min="13" max="120" width="11.50390625" style="5" customWidth="1"/>
    <col min="121" max="16384" width="11.50390625" style="1" customWidth="1"/>
  </cols>
  <sheetData>
    <row r="1" spans="1:11" ht="18.75">
      <c r="A1" s="5"/>
      <c r="B1" s="5"/>
      <c r="C1" s="5"/>
      <c r="D1" s="11">
        <v>0</v>
      </c>
      <c r="E1" s="11"/>
      <c r="F1" s="11"/>
      <c r="G1" s="11"/>
      <c r="H1" s="11"/>
      <c r="K1" s="27" t="s">
        <v>25</v>
      </c>
    </row>
    <row r="2" spans="1:11" ht="12.75">
      <c r="A2" s="5"/>
      <c r="B2" s="5"/>
      <c r="C2" s="5"/>
      <c r="D2" s="11"/>
      <c r="E2" s="11"/>
      <c r="G2" s="11">
        <v>1</v>
      </c>
      <c r="H2" s="11">
        <v>2</v>
      </c>
      <c r="I2" s="11">
        <v>3</v>
      </c>
      <c r="J2" s="11">
        <v>4</v>
      </c>
      <c r="K2" s="11"/>
    </row>
    <row r="3" spans="1:11" ht="37.5" customHeight="1">
      <c r="A3" s="60" t="s">
        <v>48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0" ht="15.75">
      <c r="A4" s="6" t="s">
        <v>39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6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7" t="s">
        <v>14</v>
      </c>
      <c r="B7" s="8"/>
      <c r="C7" s="8"/>
      <c r="D7" s="8"/>
      <c r="E7" s="5"/>
      <c r="F7" s="5"/>
      <c r="G7" s="5"/>
      <c r="H7" s="5"/>
      <c r="I7" s="5"/>
      <c r="J7" s="5"/>
    </row>
    <row r="8" spans="1:10" ht="13.5">
      <c r="A8" s="32" t="s">
        <v>26</v>
      </c>
      <c r="B8" s="55" t="s">
        <v>18</v>
      </c>
      <c r="C8" s="55"/>
      <c r="D8" s="26"/>
      <c r="E8" s="5"/>
      <c r="F8" s="5"/>
      <c r="G8" s="5"/>
      <c r="H8" s="5"/>
      <c r="I8" s="5"/>
      <c r="J8" s="5"/>
    </row>
    <row r="9" spans="1:10" ht="13.5">
      <c r="A9" s="33" t="s">
        <v>15</v>
      </c>
      <c r="B9" s="55" t="s">
        <v>16</v>
      </c>
      <c r="C9" s="55"/>
      <c r="D9" s="26"/>
      <c r="E9" s="5"/>
      <c r="F9" s="5"/>
      <c r="G9" s="5"/>
      <c r="H9" s="5"/>
      <c r="I9" s="5"/>
      <c r="J9" s="5"/>
    </row>
    <row r="10" spans="1:10" ht="12.75" customHeight="1">
      <c r="A10" s="32" t="s">
        <v>26</v>
      </c>
      <c r="B10" s="55" t="s">
        <v>19</v>
      </c>
      <c r="C10" s="55"/>
      <c r="D10" s="26"/>
      <c r="E10" s="5"/>
      <c r="F10" s="5"/>
      <c r="G10" s="5"/>
      <c r="H10" s="5"/>
      <c r="I10" s="5"/>
      <c r="J10" s="5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12.75">
      <c r="A13" s="29" t="s">
        <v>27</v>
      </c>
      <c r="B13" s="25">
        <v>5</v>
      </c>
      <c r="C13" s="25"/>
      <c r="D13" s="54"/>
      <c r="E13" s="54"/>
      <c r="F13" s="54"/>
      <c r="G13" s="54"/>
      <c r="H13" s="54"/>
      <c r="I13" s="54"/>
      <c r="J13" s="54"/>
      <c r="K13" s="54"/>
    </row>
    <row r="14" spans="1:11" ht="20.25" customHeight="1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31"/>
      <c r="K14" s="31"/>
    </row>
    <row r="15" spans="1:11" ht="12.75">
      <c r="A15" s="13"/>
      <c r="B15" s="14" t="s">
        <v>3</v>
      </c>
      <c r="C15" s="14"/>
      <c r="D15" s="16" t="s">
        <v>34</v>
      </c>
      <c r="E15" s="15" t="s">
        <v>35</v>
      </c>
      <c r="F15" s="15">
        <v>2024</v>
      </c>
      <c r="G15" s="15">
        <f>F15+1</f>
        <v>2025</v>
      </c>
      <c r="H15" s="15">
        <f>G15+1</f>
        <v>2026</v>
      </c>
      <c r="I15" s="15">
        <f>H15+1</f>
        <v>2027</v>
      </c>
      <c r="J15" s="15">
        <f>I15+1</f>
        <v>2028</v>
      </c>
      <c r="K15" s="15">
        <f>J15+1</f>
        <v>2029</v>
      </c>
    </row>
    <row r="16" spans="1:11" ht="12.75">
      <c r="A16" s="34" t="s">
        <v>6</v>
      </c>
      <c r="B16" s="35">
        <v>1</v>
      </c>
      <c r="C16" s="35"/>
      <c r="D16" s="24">
        <v>2644.1</v>
      </c>
      <c r="E16" s="42" t="s">
        <v>36</v>
      </c>
      <c r="F16" s="47">
        <f aca="true" t="shared" si="0" ref="F16:F22">D16</f>
        <v>2644.1</v>
      </c>
      <c r="G16" s="47">
        <f aca="true" t="shared" si="1" ref="G16:K17">F16</f>
        <v>2644.1</v>
      </c>
      <c r="H16" s="47">
        <f t="shared" si="1"/>
        <v>2644.1</v>
      </c>
      <c r="I16" s="47">
        <f t="shared" si="1"/>
        <v>2644.1</v>
      </c>
      <c r="J16" s="47">
        <f t="shared" si="1"/>
        <v>2644.1</v>
      </c>
      <c r="K16" s="47">
        <f t="shared" si="1"/>
        <v>2644.1</v>
      </c>
    </row>
    <row r="17" spans="1:11" ht="12.75">
      <c r="A17" s="36" t="s">
        <v>11</v>
      </c>
      <c r="B17" s="35">
        <v>2</v>
      </c>
      <c r="C17" s="35"/>
      <c r="D17" s="24">
        <v>0</v>
      </c>
      <c r="E17" s="42" t="s">
        <v>36</v>
      </c>
      <c r="F17" s="47"/>
      <c r="G17" s="47">
        <f t="shared" si="1"/>
        <v>0</v>
      </c>
      <c r="H17" s="47">
        <f t="shared" si="1"/>
        <v>0</v>
      </c>
      <c r="I17" s="47">
        <f t="shared" si="1"/>
        <v>0</v>
      </c>
      <c r="J17" s="47">
        <f t="shared" si="1"/>
        <v>0</v>
      </c>
      <c r="K17" s="47">
        <f t="shared" si="1"/>
        <v>0</v>
      </c>
    </row>
    <row r="18" spans="1:11" ht="12.75">
      <c r="A18" s="36" t="s">
        <v>7</v>
      </c>
      <c r="B18" s="35">
        <v>3</v>
      </c>
      <c r="C18" s="35"/>
      <c r="D18" s="24">
        <f>243.16*1000</f>
        <v>243160</v>
      </c>
      <c r="E18" s="43" t="s">
        <v>36</v>
      </c>
      <c r="F18" s="47">
        <f t="shared" si="0"/>
        <v>243160</v>
      </c>
      <c r="G18" s="47">
        <f aca="true" t="shared" si="2" ref="G18:K24">F18</f>
        <v>243160</v>
      </c>
      <c r="H18" s="47">
        <f t="shared" si="2"/>
        <v>243160</v>
      </c>
      <c r="I18" s="47">
        <f t="shared" si="2"/>
        <v>243160</v>
      </c>
      <c r="J18" s="47">
        <f t="shared" si="2"/>
        <v>243160</v>
      </c>
      <c r="K18" s="47">
        <f t="shared" si="2"/>
        <v>243160</v>
      </c>
    </row>
    <row r="19" spans="1:11" ht="12.75">
      <c r="A19" s="36" t="s">
        <v>5</v>
      </c>
      <c r="B19" s="35">
        <v>4</v>
      </c>
      <c r="C19" s="35"/>
      <c r="D19" s="24">
        <v>904</v>
      </c>
      <c r="E19" s="43" t="s">
        <v>36</v>
      </c>
      <c r="F19" s="47">
        <f t="shared" si="0"/>
        <v>904</v>
      </c>
      <c r="G19" s="47">
        <f t="shared" si="2"/>
        <v>904</v>
      </c>
      <c r="H19" s="47">
        <f t="shared" si="2"/>
        <v>904</v>
      </c>
      <c r="I19" s="47">
        <f t="shared" si="2"/>
        <v>904</v>
      </c>
      <c r="J19" s="47">
        <f t="shared" si="2"/>
        <v>904</v>
      </c>
      <c r="K19" s="47">
        <f t="shared" si="2"/>
        <v>904</v>
      </c>
    </row>
    <row r="20" spans="1:11" ht="12.75">
      <c r="A20" s="34" t="s">
        <v>8</v>
      </c>
      <c r="B20" s="35">
        <v>5</v>
      </c>
      <c r="C20" s="35"/>
      <c r="D20" s="24">
        <v>1234234.52</v>
      </c>
      <c r="E20" s="43" t="s">
        <v>36</v>
      </c>
      <c r="F20" s="47">
        <f t="shared" si="0"/>
        <v>1234234.52</v>
      </c>
      <c r="G20" s="47">
        <f t="shared" si="2"/>
        <v>1234234.52</v>
      </c>
      <c r="H20" s="47">
        <f t="shared" si="2"/>
        <v>1234234.52</v>
      </c>
      <c r="I20" s="47">
        <f t="shared" si="2"/>
        <v>1234234.52</v>
      </c>
      <c r="J20" s="47">
        <f t="shared" si="2"/>
        <v>1234234.52</v>
      </c>
      <c r="K20" s="47">
        <f t="shared" si="2"/>
        <v>1234234.52</v>
      </c>
    </row>
    <row r="21" spans="1:11" ht="12.75">
      <c r="A21" s="34" t="s">
        <v>12</v>
      </c>
      <c r="B21" s="35">
        <v>6</v>
      </c>
      <c r="C21" s="35"/>
      <c r="D21" s="24">
        <v>0</v>
      </c>
      <c r="E21" s="43" t="s">
        <v>36</v>
      </c>
      <c r="F21" s="47">
        <f t="shared" si="0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</row>
    <row r="22" spans="1:11" ht="12.75">
      <c r="A22" s="34" t="s">
        <v>9</v>
      </c>
      <c r="B22" s="35">
        <v>7</v>
      </c>
      <c r="C22" s="35"/>
      <c r="D22" s="24">
        <f>993488.14</f>
        <v>993488.14</v>
      </c>
      <c r="E22" s="43" t="s">
        <v>36</v>
      </c>
      <c r="F22" s="47">
        <f t="shared" si="0"/>
        <v>993488.14</v>
      </c>
      <c r="G22" s="47">
        <f t="shared" si="2"/>
        <v>993488.14</v>
      </c>
      <c r="H22" s="47">
        <f t="shared" si="2"/>
        <v>993488.14</v>
      </c>
      <c r="I22" s="47">
        <f t="shared" si="2"/>
        <v>993488.14</v>
      </c>
      <c r="J22" s="47">
        <f t="shared" si="2"/>
        <v>993488.14</v>
      </c>
      <c r="K22" s="47">
        <f t="shared" si="2"/>
        <v>993488.14</v>
      </c>
    </row>
    <row r="23" spans="1:11" ht="12.75">
      <c r="A23" s="34" t="s">
        <v>10</v>
      </c>
      <c r="B23" s="35">
        <v>8</v>
      </c>
      <c r="C23" s="35"/>
      <c r="D23" s="24">
        <v>94793.34</v>
      </c>
      <c r="E23" s="43" t="s">
        <v>36</v>
      </c>
      <c r="F23" s="47">
        <f>D23</f>
        <v>94793.34</v>
      </c>
      <c r="G23" s="47">
        <f t="shared" si="2"/>
        <v>94793.34</v>
      </c>
      <c r="H23" s="47">
        <f t="shared" si="2"/>
        <v>94793.34</v>
      </c>
      <c r="I23" s="47">
        <f t="shared" si="2"/>
        <v>94793.34</v>
      </c>
      <c r="J23" s="47">
        <f t="shared" si="2"/>
        <v>94793.34</v>
      </c>
      <c r="K23" s="47">
        <f t="shared" si="2"/>
        <v>94793.34</v>
      </c>
    </row>
    <row r="24" spans="1:11" ht="12.75">
      <c r="A24" s="37" t="s">
        <v>13</v>
      </c>
      <c r="B24" s="38">
        <v>9</v>
      </c>
      <c r="C24" s="38"/>
      <c r="D24" s="30" t="s">
        <v>33</v>
      </c>
      <c r="E24" s="43" t="s">
        <v>36</v>
      </c>
      <c r="F24" s="48" t="s">
        <v>23</v>
      </c>
      <c r="G24" s="47" t="str">
        <f t="shared" si="2"/>
        <v>není relevantní</v>
      </c>
      <c r="H24" s="47" t="str">
        <f t="shared" si="2"/>
        <v>není relevantní</v>
      </c>
      <c r="I24" s="47" t="str">
        <f t="shared" si="2"/>
        <v>není relevantní</v>
      </c>
      <c r="J24" s="47" t="str">
        <f t="shared" si="2"/>
        <v>není relevantní</v>
      </c>
      <c r="K24" s="47" t="str">
        <f t="shared" si="2"/>
        <v>není relevantní</v>
      </c>
    </row>
    <row r="25" spans="1:11" ht="12.75">
      <c r="A25" s="19" t="s">
        <v>29</v>
      </c>
      <c r="B25" s="20" t="s">
        <v>4</v>
      </c>
      <c r="C25" s="20"/>
      <c r="D25" s="21">
        <f>SUM(D20:D24)</f>
        <v>2322516</v>
      </c>
      <c r="E25" s="21"/>
      <c r="F25" s="21">
        <f>SUM(F20:F24)</f>
        <v>2322516</v>
      </c>
      <c r="G25" s="21">
        <f>SUM(G20:G24)</f>
        <v>2322516</v>
      </c>
      <c r="H25" s="21">
        <f>SUM(H20:H24)</f>
        <v>2322516</v>
      </c>
      <c r="I25" s="21">
        <f>SUM(I20:I24)</f>
        <v>2322516</v>
      </c>
      <c r="J25" s="21">
        <f>SUM(J20:J24)</f>
        <v>2322516</v>
      </c>
      <c r="K25" s="21">
        <f>SUM(K20:K24)</f>
        <v>2322516</v>
      </c>
    </row>
    <row r="26" spans="1:11" ht="20.25" customHeight="1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13"/>
      <c r="B27" s="14" t="s">
        <v>3</v>
      </c>
      <c r="C27" s="14"/>
      <c r="D27" s="14"/>
      <c r="E27" s="14"/>
      <c r="F27" s="15">
        <f>F15</f>
        <v>2024</v>
      </c>
      <c r="G27" s="15">
        <f>F27+1</f>
        <v>2025</v>
      </c>
      <c r="H27" s="15">
        <f>G27+1</f>
        <v>2026</v>
      </c>
      <c r="I27" s="15">
        <f>H27+1</f>
        <v>2027</v>
      </c>
      <c r="J27" s="15">
        <f>I27+1</f>
        <v>2028</v>
      </c>
      <c r="K27" s="15">
        <f>J27+1</f>
        <v>2029</v>
      </c>
    </row>
    <row r="28" spans="1:12" ht="12.75">
      <c r="A28" s="34" t="s">
        <v>6</v>
      </c>
      <c r="B28" s="35">
        <v>10</v>
      </c>
      <c r="C28" s="35"/>
      <c r="D28" s="35"/>
      <c r="E28" s="45"/>
      <c r="F28" s="3"/>
      <c r="G28" s="3"/>
      <c r="H28" s="3"/>
      <c r="I28" s="3"/>
      <c r="J28" s="3"/>
      <c r="K28" s="3"/>
      <c r="L28" s="9"/>
    </row>
    <row r="29" spans="1:12" ht="12.75">
      <c r="A29" s="36" t="s">
        <v>11</v>
      </c>
      <c r="B29" s="35">
        <v>11</v>
      </c>
      <c r="C29" s="35"/>
      <c r="D29" s="35"/>
      <c r="E29" s="45"/>
      <c r="F29" s="3"/>
      <c r="G29" s="3"/>
      <c r="H29" s="3"/>
      <c r="I29" s="3"/>
      <c r="J29" s="3"/>
      <c r="K29" s="3"/>
      <c r="L29" s="9"/>
    </row>
    <row r="30" spans="1:12" ht="12.75">
      <c r="A30" s="36" t="s">
        <v>7</v>
      </c>
      <c r="B30" s="35">
        <v>12</v>
      </c>
      <c r="C30" s="35"/>
      <c r="D30" s="35"/>
      <c r="E30" s="45"/>
      <c r="F30" s="3"/>
      <c r="G30" s="3"/>
      <c r="H30" s="3"/>
      <c r="I30" s="3"/>
      <c r="J30" s="3"/>
      <c r="K30" s="3"/>
      <c r="L30" s="9"/>
    </row>
    <row r="31" spans="1:12" ht="12.75">
      <c r="A31" s="36" t="s">
        <v>5</v>
      </c>
      <c r="B31" s="35">
        <v>13</v>
      </c>
      <c r="C31" s="35"/>
      <c r="D31" s="35"/>
      <c r="E31" s="45"/>
      <c r="F31" s="3"/>
      <c r="G31" s="3"/>
      <c r="H31" s="3"/>
      <c r="I31" s="3"/>
      <c r="J31" s="3"/>
      <c r="K31" s="3"/>
      <c r="L31" s="9"/>
    </row>
    <row r="32" spans="1:11" ht="12.75">
      <c r="A32" s="34" t="s">
        <v>8</v>
      </c>
      <c r="B32" s="35">
        <v>14</v>
      </c>
      <c r="C32" s="35"/>
      <c r="D32" s="35"/>
      <c r="E32" s="45"/>
      <c r="F32" s="3"/>
      <c r="G32" s="3"/>
      <c r="H32" s="3"/>
      <c r="I32" s="3"/>
      <c r="J32" s="3"/>
      <c r="K32" s="3"/>
    </row>
    <row r="33" spans="1:11" ht="12.75">
      <c r="A33" s="34" t="s">
        <v>12</v>
      </c>
      <c r="B33" s="35">
        <v>15</v>
      </c>
      <c r="C33" s="35"/>
      <c r="D33" s="35"/>
      <c r="E33" s="45"/>
      <c r="F33" s="3"/>
      <c r="G33" s="3"/>
      <c r="H33" s="3"/>
      <c r="I33" s="3"/>
      <c r="J33" s="3"/>
      <c r="K33" s="3"/>
    </row>
    <row r="34" spans="1:11" ht="12.75">
      <c r="A34" s="34" t="s">
        <v>9</v>
      </c>
      <c r="B34" s="35">
        <v>16</v>
      </c>
      <c r="C34" s="35"/>
      <c r="D34" s="35"/>
      <c r="E34" s="45"/>
      <c r="F34" s="3"/>
      <c r="G34" s="3"/>
      <c r="H34" s="3"/>
      <c r="I34" s="3"/>
      <c r="J34" s="3"/>
      <c r="K34" s="3"/>
    </row>
    <row r="35" spans="1:11" ht="12.75">
      <c r="A35" s="34" t="s">
        <v>10</v>
      </c>
      <c r="B35" s="35">
        <v>17</v>
      </c>
      <c r="C35" s="35"/>
      <c r="D35" s="35"/>
      <c r="E35" s="45"/>
      <c r="F35" s="3"/>
      <c r="G35" s="3"/>
      <c r="H35" s="3"/>
      <c r="I35" s="3"/>
      <c r="J35" s="3"/>
      <c r="K35" s="3"/>
    </row>
    <row r="36" spans="1:11" ht="12.75">
      <c r="A36" s="39" t="s">
        <v>24</v>
      </c>
      <c r="B36" s="35">
        <v>18</v>
      </c>
      <c r="C36" s="35"/>
      <c r="D36" s="35"/>
      <c r="E36" s="45"/>
      <c r="F36" s="3"/>
      <c r="G36" s="3"/>
      <c r="H36" s="3"/>
      <c r="I36" s="3"/>
      <c r="J36" s="3"/>
      <c r="K36" s="3"/>
    </row>
    <row r="37" spans="1:11" ht="12.75">
      <c r="A37" s="19" t="s">
        <v>45</v>
      </c>
      <c r="B37" s="20" t="s">
        <v>0</v>
      </c>
      <c r="C37" s="20"/>
      <c r="D37" s="44"/>
      <c r="E37" s="21"/>
      <c r="F37" s="21">
        <f>SUM(F32:F36)*(1+$D$58)^F2</f>
        <v>0</v>
      </c>
      <c r="G37" s="21">
        <f>SUM(G32:G36)*(1+$D$58)^G2</f>
        <v>0</v>
      </c>
      <c r="H37" s="21">
        <f>SUM(H32:H36)*(1+$D$58)^H2</f>
        <v>0</v>
      </c>
      <c r="I37" s="21">
        <f>SUM(I32:I36)*(1+$D$58)^I2</f>
        <v>0</v>
      </c>
      <c r="J37" s="21">
        <f>SUM(J32:J36)*(1+$D$58)^J2</f>
        <v>0</v>
      </c>
      <c r="K37" s="21">
        <f>SUM(K32:K36)*(1+$D$58)^K2</f>
        <v>0</v>
      </c>
    </row>
    <row r="38" spans="1:11" ht="20.25" customHeight="1">
      <c r="A38" s="2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13"/>
      <c r="B39" s="14" t="s">
        <v>3</v>
      </c>
      <c r="C39" s="14"/>
      <c r="D39" s="46" t="s">
        <v>17</v>
      </c>
      <c r="E39" s="14"/>
      <c r="F39" s="15">
        <f>F27</f>
        <v>2024</v>
      </c>
      <c r="G39" s="15">
        <f>F39+1</f>
        <v>2025</v>
      </c>
      <c r="H39" s="15">
        <f>G39+1</f>
        <v>2026</v>
      </c>
      <c r="I39" s="15">
        <f>H39+1</f>
        <v>2027</v>
      </c>
      <c r="J39" s="15">
        <f>I39+1</f>
        <v>2028</v>
      </c>
      <c r="K39" s="15">
        <f>J39+1</f>
        <v>2029</v>
      </c>
    </row>
    <row r="40" spans="1:12" ht="12.75">
      <c r="A40" s="34" t="s">
        <v>6</v>
      </c>
      <c r="B40" s="35">
        <v>19</v>
      </c>
      <c r="C40" s="35"/>
      <c r="D40" s="35"/>
      <c r="E40" s="45"/>
      <c r="F40" s="22">
        <f aca="true" t="shared" si="3" ref="F40:J41">IF(ISBLANK(F28),0,F16-F28)</f>
        <v>0</v>
      </c>
      <c r="G40" s="22">
        <f t="shared" si="3"/>
        <v>0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>IF(ISBLANK(K28),0,K16-K28)</f>
        <v>0</v>
      </c>
      <c r="L40" s="9"/>
    </row>
    <row r="41" spans="1:12" ht="12.75">
      <c r="A41" s="36" t="s">
        <v>11</v>
      </c>
      <c r="B41" s="35">
        <v>20</v>
      </c>
      <c r="C41" s="35"/>
      <c r="D41" s="35"/>
      <c r="E41" s="45"/>
      <c r="F41" s="22">
        <f t="shared" si="3"/>
        <v>0</v>
      </c>
      <c r="G41" s="22">
        <f t="shared" si="3"/>
        <v>0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>IF(ISBLANK(K29),0,K17-K29)</f>
        <v>0</v>
      </c>
      <c r="L41" s="9"/>
    </row>
    <row r="42" spans="1:12" ht="12.75">
      <c r="A42" s="36" t="s">
        <v>7</v>
      </c>
      <c r="B42" s="35">
        <v>21</v>
      </c>
      <c r="C42" s="35"/>
      <c r="D42" s="35"/>
      <c r="E42" s="45"/>
      <c r="F42" s="22">
        <f aca="true" t="shared" si="4" ref="F42:F47">IF(ISBLANK(F30),0,F18-F30)</f>
        <v>0</v>
      </c>
      <c r="G42" s="22">
        <f aca="true" t="shared" si="5" ref="G42:J47">IF(ISBLANK(G30),0,G18-G30)</f>
        <v>0</v>
      </c>
      <c r="H42" s="22">
        <f t="shared" si="5"/>
        <v>0</v>
      </c>
      <c r="I42" s="22">
        <f t="shared" si="5"/>
        <v>0</v>
      </c>
      <c r="J42" s="22">
        <f t="shared" si="5"/>
        <v>0</v>
      </c>
      <c r="K42" s="22">
        <f>IF(ISBLANK(K30),0,K18-K30)</f>
        <v>0</v>
      </c>
      <c r="L42" s="9"/>
    </row>
    <row r="43" spans="1:12" ht="12.75">
      <c r="A43" s="36" t="s">
        <v>5</v>
      </c>
      <c r="B43" s="35">
        <v>22</v>
      </c>
      <c r="C43" s="35"/>
      <c r="D43" s="35"/>
      <c r="E43" s="45"/>
      <c r="F43" s="22">
        <f t="shared" si="4"/>
        <v>0</v>
      </c>
      <c r="G43" s="22">
        <f t="shared" si="5"/>
        <v>0</v>
      </c>
      <c r="H43" s="22">
        <f t="shared" si="5"/>
        <v>0</v>
      </c>
      <c r="I43" s="22">
        <f t="shared" si="5"/>
        <v>0</v>
      </c>
      <c r="J43" s="22">
        <f t="shared" si="5"/>
        <v>0</v>
      </c>
      <c r="K43" s="22">
        <f>IF(ISBLANK(K31),0,K19-K31)</f>
        <v>0</v>
      </c>
      <c r="L43" s="9"/>
    </row>
    <row r="44" spans="1:11" ht="12.75">
      <c r="A44" s="34" t="s">
        <v>8</v>
      </c>
      <c r="B44" s="35">
        <v>23</v>
      </c>
      <c r="C44" s="35"/>
      <c r="D44" s="35"/>
      <c r="E44" s="45"/>
      <c r="F44" s="22">
        <f t="shared" si="4"/>
        <v>0</v>
      </c>
      <c r="G44" s="22">
        <f t="shared" si="5"/>
        <v>0</v>
      </c>
      <c r="H44" s="22">
        <f t="shared" si="5"/>
        <v>0</v>
      </c>
      <c r="I44" s="22">
        <f t="shared" si="5"/>
        <v>0</v>
      </c>
      <c r="J44" s="22">
        <f t="shared" si="5"/>
        <v>0</v>
      </c>
      <c r="K44" s="22">
        <f>IF(ISBLANK(K32),0,K20-K32)</f>
        <v>0</v>
      </c>
    </row>
    <row r="45" spans="1:11" ht="12.75">
      <c r="A45" s="34" t="s">
        <v>12</v>
      </c>
      <c r="B45" s="35">
        <v>24</v>
      </c>
      <c r="C45" s="35"/>
      <c r="D45" s="35"/>
      <c r="E45" s="45"/>
      <c r="F45" s="22">
        <f t="shared" si="4"/>
        <v>0</v>
      </c>
      <c r="G45" s="22">
        <f t="shared" si="5"/>
        <v>0</v>
      </c>
      <c r="H45" s="22">
        <f t="shared" si="5"/>
        <v>0</v>
      </c>
      <c r="I45" s="22">
        <f t="shared" si="5"/>
        <v>0</v>
      </c>
      <c r="J45" s="22">
        <f t="shared" si="5"/>
        <v>0</v>
      </c>
      <c r="K45" s="22">
        <f>IF(ISBLANK(K33),0,K21-K33)</f>
        <v>0</v>
      </c>
    </row>
    <row r="46" spans="1:11" ht="12.75">
      <c r="A46" s="34" t="s">
        <v>9</v>
      </c>
      <c r="B46" s="35">
        <v>25</v>
      </c>
      <c r="C46" s="35"/>
      <c r="D46" s="35"/>
      <c r="E46" s="45"/>
      <c r="F46" s="22">
        <f t="shared" si="4"/>
        <v>0</v>
      </c>
      <c r="G46" s="22">
        <f t="shared" si="5"/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2">
        <f>IF(ISBLANK(K34),0,K22-K34)</f>
        <v>0</v>
      </c>
    </row>
    <row r="47" spans="1:11" ht="12.75">
      <c r="A47" s="34" t="s">
        <v>10</v>
      </c>
      <c r="B47" s="35">
        <v>26</v>
      </c>
      <c r="C47" s="35"/>
      <c r="D47" s="35"/>
      <c r="E47" s="45"/>
      <c r="F47" s="22">
        <f t="shared" si="4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>IF(ISBLANK(K35),0,K23-K35)</f>
        <v>0</v>
      </c>
    </row>
    <row r="48" spans="1:11" ht="12.75">
      <c r="A48" s="39" t="s">
        <v>24</v>
      </c>
      <c r="B48" s="35">
        <v>27</v>
      </c>
      <c r="C48" s="35"/>
      <c r="D48" s="35"/>
      <c r="E48" s="45"/>
      <c r="F48" s="22">
        <f>F36</f>
        <v>0</v>
      </c>
      <c r="G48" s="22">
        <f>G36</f>
        <v>0</v>
      </c>
      <c r="H48" s="22">
        <f>H36</f>
        <v>0</v>
      </c>
      <c r="I48" s="22">
        <f>I36</f>
        <v>0</v>
      </c>
      <c r="J48" s="22">
        <f>J36</f>
        <v>0</v>
      </c>
      <c r="K48" s="22">
        <f>K36</f>
        <v>0</v>
      </c>
    </row>
    <row r="49" spans="1:11" ht="12.75">
      <c r="A49" s="19" t="s">
        <v>30</v>
      </c>
      <c r="B49" s="20" t="s">
        <v>1</v>
      </c>
      <c r="C49" s="20"/>
      <c r="D49" s="44">
        <f>SUM(F49:J49)</f>
        <v>0</v>
      </c>
      <c r="E49" s="21"/>
      <c r="F49" s="21">
        <f>SUM(F44:F48)</f>
        <v>0</v>
      </c>
      <c r="G49" s="21">
        <f>SUM(G44:G48)</f>
        <v>0</v>
      </c>
      <c r="H49" s="21">
        <f>SUM(H44:H48)</f>
        <v>0</v>
      </c>
      <c r="I49" s="21">
        <f>SUM(I44:I48)</f>
        <v>0</v>
      </c>
      <c r="J49" s="21">
        <f>SUM(J44:J48)</f>
        <v>0</v>
      </c>
      <c r="K49" s="21">
        <f>SUM(K44:K48)</f>
        <v>0</v>
      </c>
    </row>
    <row r="50" spans="1:11" ht="20.25" customHeight="1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 customHeight="1">
      <c r="A51" s="13" t="s">
        <v>46</v>
      </c>
      <c r="B51" s="14" t="s">
        <v>3</v>
      </c>
      <c r="C51" s="14"/>
      <c r="D51" s="17" t="s">
        <v>17</v>
      </c>
      <c r="E51" s="18"/>
      <c r="F51" s="15">
        <f>F39</f>
        <v>2024</v>
      </c>
      <c r="G51" s="15">
        <f>G39</f>
        <v>2025</v>
      </c>
      <c r="H51" s="15">
        <f>H39</f>
        <v>2026</v>
      </c>
      <c r="I51" s="15">
        <f>I39</f>
        <v>2027</v>
      </c>
      <c r="J51" s="15">
        <f>J39</f>
        <v>2028</v>
      </c>
      <c r="K51" s="15">
        <f>K39</f>
        <v>2029</v>
      </c>
    </row>
    <row r="52" spans="1:11" ht="12.75">
      <c r="A52" s="40" t="s">
        <v>20</v>
      </c>
      <c r="B52" s="35">
        <v>28</v>
      </c>
      <c r="C52" s="35"/>
      <c r="D52" s="41">
        <f>SUM(F52:J52)</f>
        <v>0</v>
      </c>
      <c r="E52" s="41"/>
      <c r="F52" s="4"/>
      <c r="G52" s="4"/>
      <c r="H52" s="4"/>
      <c r="I52" s="4"/>
      <c r="J52" s="4"/>
      <c r="K52" s="4"/>
    </row>
    <row r="53" spans="1:11" ht="12.75">
      <c r="A53" s="40" t="s">
        <v>28</v>
      </c>
      <c r="B53" s="35">
        <v>29</v>
      </c>
      <c r="C53" s="35"/>
      <c r="D53" s="41">
        <f>SUM(F53:J53)</f>
        <v>0</v>
      </c>
      <c r="E53" s="41"/>
      <c r="F53" s="4"/>
      <c r="G53" s="4"/>
      <c r="H53" s="4"/>
      <c r="I53" s="4"/>
      <c r="J53" s="4"/>
      <c r="K53" s="4"/>
    </row>
    <row r="54" spans="1:11" ht="12.75">
      <c r="A54" s="19" t="s">
        <v>31</v>
      </c>
      <c r="B54" s="20" t="s">
        <v>40</v>
      </c>
      <c r="C54" s="20"/>
      <c r="D54" s="21">
        <f>+D52+D53</f>
        <v>0</v>
      </c>
      <c r="E54" s="21"/>
      <c r="F54" s="21">
        <f>+(F52+F53)*(1+$D$59)^F2</f>
        <v>0</v>
      </c>
      <c r="G54" s="21">
        <f>+(G52+G53)*(1+$D$59)^G2</f>
        <v>0</v>
      </c>
      <c r="H54" s="21">
        <f>+(H52+H53)*(1+$D$59)^H2</f>
        <v>0</v>
      </c>
      <c r="I54" s="21">
        <f>+(I52+I53)*(1+$D$59)^I2</f>
        <v>0</v>
      </c>
      <c r="J54" s="21">
        <f>+(J52+J53)*(1+$D$59)^J2</f>
        <v>0</v>
      </c>
      <c r="K54" s="21">
        <f>+(K52+K53)*(1+$D$59)^K2</f>
        <v>0</v>
      </c>
    </row>
    <row r="55" spans="1:54" s="12" customFormat="1" ht="12.75">
      <c r="A55" s="28" t="s">
        <v>22</v>
      </c>
      <c r="B55" s="28"/>
      <c r="C55" s="28"/>
      <c r="D55" s="28"/>
      <c r="E55" s="28"/>
      <c r="F55" s="28"/>
      <c r="G55" s="28"/>
      <c r="H55" s="28"/>
      <c r="I55" s="28"/>
      <c r="J55" s="28"/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11" ht="12.75" customHeight="1">
      <c r="A56" s="53" t="s">
        <v>21</v>
      </c>
      <c r="B56" s="53"/>
      <c r="C56" s="53"/>
      <c r="D56" s="23">
        <f>D8+D52+D53</f>
        <v>0</v>
      </c>
      <c r="E56" s="5"/>
      <c r="F56" s="5"/>
      <c r="G56" s="5"/>
      <c r="H56" s="5"/>
      <c r="I56" s="5"/>
      <c r="J56" s="5"/>
      <c r="K56" s="10"/>
    </row>
    <row r="57" spans="4:11" ht="12.75">
      <c r="D57" s="49"/>
      <c r="E57" s="5"/>
      <c r="F57" s="5"/>
      <c r="G57" s="5"/>
      <c r="H57" s="5"/>
      <c r="I57" s="5"/>
      <c r="J57" s="5"/>
      <c r="K57" s="10"/>
    </row>
    <row r="58" spans="1:11" ht="12.75">
      <c r="A58" s="50" t="s">
        <v>37</v>
      </c>
      <c r="B58" s="51"/>
      <c r="C58" s="51"/>
      <c r="D58" s="52">
        <v>0.05</v>
      </c>
      <c r="E58" s="5"/>
      <c r="F58" s="5"/>
      <c r="G58" s="5"/>
      <c r="H58" s="5"/>
      <c r="I58" s="5"/>
      <c r="J58" s="5"/>
      <c r="K58" s="10"/>
    </row>
    <row r="59" spans="1:10" ht="12.75">
      <c r="A59" s="50" t="s">
        <v>38</v>
      </c>
      <c r="B59" s="51"/>
      <c r="C59" s="51"/>
      <c r="D59" s="52">
        <v>0.03</v>
      </c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1" ht="12.75">
      <c r="A61" s="57" t="s">
        <v>47</v>
      </c>
      <c r="B61" s="58"/>
      <c r="C61" s="58"/>
      <c r="D61" s="58"/>
      <c r="E61" s="58"/>
      <c r="F61" s="58"/>
      <c r="G61" s="58"/>
      <c r="H61" s="58"/>
      <c r="I61" s="58"/>
      <c r="J61" s="59"/>
      <c r="K61" s="59"/>
    </row>
    <row r="62" spans="1:11" ht="12.75">
      <c r="A62" s="19" t="s">
        <v>32</v>
      </c>
      <c r="B62" s="20" t="s">
        <v>2</v>
      </c>
      <c r="C62" s="20"/>
      <c r="D62" s="21">
        <f>SUM(F62:K62)</f>
        <v>0</v>
      </c>
      <c r="E62" s="21"/>
      <c r="F62" s="21">
        <f>F37+F54</f>
        <v>0</v>
      </c>
      <c r="G62" s="21">
        <f>G37+G54</f>
        <v>0</v>
      </c>
      <c r="H62" s="21">
        <f>H37+H54</f>
        <v>0</v>
      </c>
      <c r="I62" s="21">
        <f>I37+I54</f>
        <v>0</v>
      </c>
      <c r="J62" s="21">
        <f>J37+J54</f>
        <v>0</v>
      </c>
      <c r="K62" s="21">
        <f>K37+K54</f>
        <v>0</v>
      </c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</sheetData>
  <sheetProtection/>
  <mergeCells count="4">
    <mergeCell ref="A3:K3"/>
    <mergeCell ref="B8:C8"/>
    <mergeCell ref="B10:C10"/>
    <mergeCell ref="B9:C9"/>
  </mergeCells>
  <conditionalFormatting sqref="B13">
    <cfRule type="cellIs" priority="2" dxfId="0" operator="between" stopIfTrue="1">
      <formula>1</formula>
      <formula>15</formula>
    </cfRule>
  </conditionalFormatting>
  <conditionalFormatting sqref="C13">
    <cfRule type="cellIs" priority="1" dxfId="0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3:C13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/>
  <headerFooter alignWithMargins="0">
    <oddHeader>&amp;C&amp;12Náklady zadavatele po dobu smlouvy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2019-02-21T10:54:44Z</cp:lastPrinted>
  <dcterms:created xsi:type="dcterms:W3CDTF">2001-09-11T07:59:13Z</dcterms:created>
  <dcterms:modified xsi:type="dcterms:W3CDTF">2023-03-09T10:36:06Z</dcterms:modified>
  <cp:category/>
  <cp:version/>
  <cp:contentType/>
  <cp:contentStatus/>
</cp:coreProperties>
</file>