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ZRN1 - KOMUNIKACE" sheetId="2" r:id="rId2"/>
    <sheet name="ZRN2 - VEŘEJNÉ OSVĚTLENÍ" sheetId="3" r:id="rId3"/>
    <sheet name="VON - VEDLEJŠÍ A OSTATNÍ 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'ZRN1 - KOMUNIKACE'!$C$125:$K$422</definedName>
    <definedName name="_xlnm.Print_Area" localSheetId="1">'ZRN1 - KOMUNIKACE'!$C$4:$J$76,'ZRN1 - KOMUNIKACE'!$C$113:$K$422</definedName>
    <definedName name="_xlnm.Print_Titles" localSheetId="1">'ZRN1 - KOMUNIKACE'!$125:$125</definedName>
    <definedName name="_xlnm._FilterDatabase" localSheetId="2" hidden="1">'ZRN2 - VEŘEJNÉ OSVĚTLENÍ'!$C$119:$K$236</definedName>
    <definedName name="_xlnm.Print_Area" localSheetId="2">'ZRN2 - VEŘEJNÉ OSVĚTLENÍ'!$C$4:$J$76,'ZRN2 - VEŘEJNÉ OSVĚTLENÍ'!$C$107:$K$236</definedName>
    <definedName name="_xlnm.Print_Titles" localSheetId="2">'ZRN2 - VEŘEJNÉ OSVĚTLENÍ'!$119:$119</definedName>
    <definedName name="_xlnm._FilterDatabase" localSheetId="3" hidden="1">'VON - VEDLEJŠÍ A OSTATNÍ ...'!$C$119:$K$152</definedName>
    <definedName name="_xlnm.Print_Area" localSheetId="3">'VON - VEDLEJŠÍ A OSTATNÍ ...'!$C$4:$J$76,'VON - VEDLEJŠÍ A OSTATNÍ ...'!$C$107:$K$152</definedName>
    <definedName name="_xlnm.Print_Titles" localSheetId="3">'VON - VEDLEJŠÍ A OSTATNÍ ...'!$119:$119</definedName>
    <definedName name="_xlnm.Print_Area" localSheetId="4">'Seznam figur'!$C$4:$G$342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50"/>
  <c r="BH150"/>
  <c r="BG150"/>
  <c r="BF150"/>
  <c r="T150"/>
  <c r="T149"/>
  <c r="R150"/>
  <c r="R149"/>
  <c r="P150"/>
  <c r="P149"/>
  <c r="BI145"/>
  <c r="BH145"/>
  <c r="BG145"/>
  <c r="BF145"/>
  <c r="T145"/>
  <c r="R145"/>
  <c r="P145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3" r="J37"/>
  <c r="J36"/>
  <c i="1" r="AY96"/>
  <c i="3" r="J35"/>
  <c i="1" r="AX96"/>
  <c i="3"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2" r="J37"/>
  <c r="J36"/>
  <c i="1" r="AY95"/>
  <c i="2" r="J35"/>
  <c i="1" r="AX95"/>
  <c i="2"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2"/>
  <c r="BH412"/>
  <c r="BG412"/>
  <c r="BF412"/>
  <c r="T412"/>
  <c r="T411"/>
  <c r="R412"/>
  <c r="R411"/>
  <c r="P412"/>
  <c r="P411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4"/>
  <c r="BH404"/>
  <c r="BG404"/>
  <c r="BF404"/>
  <c r="T404"/>
  <c r="R404"/>
  <c r="P404"/>
  <c r="BI403"/>
  <c r="BH403"/>
  <c r="BG403"/>
  <c r="BF403"/>
  <c r="T403"/>
  <c r="R403"/>
  <c r="P403"/>
  <c r="BI400"/>
  <c r="BH400"/>
  <c r="BG400"/>
  <c r="BF400"/>
  <c r="T400"/>
  <c r="R400"/>
  <c r="P400"/>
  <c r="BI399"/>
  <c r="BH399"/>
  <c r="BG399"/>
  <c r="BF399"/>
  <c r="T399"/>
  <c r="R399"/>
  <c r="P399"/>
  <c r="BI395"/>
  <c r="BH395"/>
  <c r="BG395"/>
  <c r="BF395"/>
  <c r="T395"/>
  <c r="R395"/>
  <c r="P395"/>
  <c r="BI388"/>
  <c r="BH388"/>
  <c r="BG388"/>
  <c r="BF388"/>
  <c r="T388"/>
  <c r="R388"/>
  <c r="P388"/>
  <c r="BI383"/>
  <c r="BH383"/>
  <c r="BG383"/>
  <c r="BF383"/>
  <c r="T383"/>
  <c r="R383"/>
  <c r="P383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2"/>
  <c r="BH232"/>
  <c r="BG232"/>
  <c r="BF232"/>
  <c r="T232"/>
  <c r="R232"/>
  <c r="P232"/>
  <c r="BI229"/>
  <c r="BH229"/>
  <c r="BG229"/>
  <c r="BF229"/>
  <c r="T229"/>
  <c r="T228"/>
  <c r="R229"/>
  <c r="R228"/>
  <c r="P229"/>
  <c r="P228"/>
  <c r="BI226"/>
  <c r="BH226"/>
  <c r="BG226"/>
  <c r="BF226"/>
  <c r="T226"/>
  <c r="R226"/>
  <c r="P226"/>
  <c r="BI224"/>
  <c r="BH224"/>
  <c r="BG224"/>
  <c r="BF224"/>
  <c r="T224"/>
  <c r="R224"/>
  <c r="P224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4"/>
  <c r="BH154"/>
  <c r="BG154"/>
  <c r="BF154"/>
  <c r="T154"/>
  <c r="R154"/>
  <c r="P154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/>
  <c r="E7"/>
  <c r="E116"/>
  <c i="1" r="L90"/>
  <c r="AM90"/>
  <c r="AM89"/>
  <c r="L89"/>
  <c r="AM87"/>
  <c r="L87"/>
  <c r="L85"/>
  <c r="L84"/>
  <c i="2" r="BK407"/>
  <c r="BK378"/>
  <c r="BK347"/>
  <c r="J333"/>
  <c r="BK290"/>
  <c r="J254"/>
  <c r="BK238"/>
  <c r="J207"/>
  <c r="J173"/>
  <c r="BK130"/>
  <c r="BK364"/>
  <c r="BK349"/>
  <c r="J343"/>
  <c r="BK302"/>
  <c r="BK259"/>
  <c r="J238"/>
  <c r="BK205"/>
  <c r="J179"/>
  <c r="J160"/>
  <c r="BK420"/>
  <c r="J417"/>
  <c r="J408"/>
  <c r="J388"/>
  <c r="BK376"/>
  <c r="J366"/>
  <c r="J362"/>
  <c r="J354"/>
  <c r="BK346"/>
  <c r="BK340"/>
  <c r="J327"/>
  <c r="J319"/>
  <c r="J305"/>
  <c r="BK278"/>
  <c r="BK254"/>
  <c r="BK217"/>
  <c r="J191"/>
  <c r="BK164"/>
  <c r="J143"/>
  <c r="J409"/>
  <c r="BK404"/>
  <c r="BK395"/>
  <c r="J375"/>
  <c r="BK363"/>
  <c r="BK350"/>
  <c r="J340"/>
  <c r="J329"/>
  <c r="J321"/>
  <c r="BK307"/>
  <c r="J282"/>
  <c r="BK226"/>
  <c r="J201"/>
  <c r="J184"/>
  <c r="BK173"/>
  <c r="J164"/>
  <c r="BK143"/>
  <c r="J129"/>
  <c i="3" r="J227"/>
  <c r="BK216"/>
  <c r="BK204"/>
  <c r="BK170"/>
  <c r="J147"/>
  <c r="BK127"/>
  <c r="BK224"/>
  <c r="BK218"/>
  <c r="BK200"/>
  <c r="BK184"/>
  <c r="J164"/>
  <c r="J135"/>
  <c r="J212"/>
  <c r="BK196"/>
  <c r="BK187"/>
  <c r="J172"/>
  <c r="BK155"/>
  <c r="BK231"/>
  <c r="J224"/>
  <c r="J214"/>
  <c r="BK210"/>
  <c r="J194"/>
  <c r="J170"/>
  <c r="BK145"/>
  <c i="4" r="BK145"/>
  <c r="BK129"/>
  <c r="BK134"/>
  <c r="J129"/>
  <c i="2" r="BK403"/>
  <c r="BK375"/>
  <c r="J351"/>
  <c r="J335"/>
  <c r="BK292"/>
  <c r="J259"/>
  <c r="J229"/>
  <c r="J219"/>
  <c r="BK171"/>
  <c r="J377"/>
  <c r="BK362"/>
  <c r="BK348"/>
  <c r="BK335"/>
  <c r="J313"/>
  <c r="J300"/>
  <c r="BK264"/>
  <c r="BK247"/>
  <c r="BK207"/>
  <c r="J187"/>
  <c r="BK167"/>
  <c r="BK129"/>
  <c r="BK412"/>
  <c r="J407"/>
  <c r="BK383"/>
  <c r="BK372"/>
  <c r="J363"/>
  <c r="BK356"/>
  <c r="J347"/>
  <c r="BK331"/>
  <c r="BK325"/>
  <c r="BK311"/>
  <c r="BK296"/>
  <c r="BK286"/>
  <c r="J264"/>
  <c r="BK232"/>
  <c r="J211"/>
  <c r="BK181"/>
  <c r="J148"/>
  <c i="1" r="AS94"/>
  <c i="2" r="BK377"/>
  <c r="J365"/>
  <c r="BK351"/>
  <c r="J342"/>
  <c r="BK333"/>
  <c r="J323"/>
  <c r="BK317"/>
  <c r="J302"/>
  <c r="J274"/>
  <c r="BK219"/>
  <c r="BK193"/>
  <c r="BK177"/>
  <c r="BK162"/>
  <c r="J135"/>
  <c i="3" r="BK223"/>
  <c r="BK214"/>
  <c r="J196"/>
  <c r="J184"/>
  <c r="J153"/>
  <c r="BK135"/>
  <c r="BK227"/>
  <c r="BK221"/>
  <c r="J204"/>
  <c r="J190"/>
  <c r="J179"/>
  <c r="J150"/>
  <c r="J127"/>
  <c r="BK206"/>
  <c r="BK194"/>
  <c r="BK181"/>
  <c r="BK164"/>
  <c r="BK153"/>
  <c r="BK131"/>
  <c r="BK225"/>
  <c r="J216"/>
  <c r="J208"/>
  <c r="J192"/>
  <c r="J176"/>
  <c r="J141"/>
  <c r="J123"/>
  <c i="4" r="J137"/>
  <c r="J145"/>
  <c r="BK131"/>
  <c r="BK137"/>
  <c r="BK125"/>
  <c r="J123"/>
  <c i="2" r="BK400"/>
  <c r="BK366"/>
  <c r="J345"/>
  <c r="J331"/>
  <c r="J269"/>
  <c r="J251"/>
  <c r="J232"/>
  <c r="J224"/>
  <c r="J199"/>
  <c r="BK139"/>
  <c r="J372"/>
  <c r="J350"/>
  <c r="J344"/>
  <c r="BK315"/>
  <c r="BK309"/>
  <c r="J296"/>
  <c r="J244"/>
  <c r="BK211"/>
  <c r="BK201"/>
  <c r="BK184"/>
  <c r="BK166"/>
  <c r="BK131"/>
  <c r="BK417"/>
  <c r="BK409"/>
  <c r="BK399"/>
  <c r="BK374"/>
  <c r="J364"/>
  <c r="BK357"/>
  <c r="J348"/>
  <c r="BK342"/>
  <c r="BK323"/>
  <c r="J315"/>
  <c r="J292"/>
  <c r="BK269"/>
  <c r="BK244"/>
  <c r="BK199"/>
  <c r="BK165"/>
  <c r="BK154"/>
  <c r="J131"/>
  <c r="J412"/>
  <c r="J400"/>
  <c r="BK388"/>
  <c r="J374"/>
  <c r="J356"/>
  <c r="BK343"/>
  <c r="BK327"/>
  <c r="BK319"/>
  <c r="BK305"/>
  <c r="J278"/>
  <c r="BK224"/>
  <c r="BK213"/>
  <c r="BK191"/>
  <c r="BK179"/>
  <c r="J171"/>
  <c r="J162"/>
  <c r="J139"/>
  <c i="3" r="BK235"/>
  <c r="J225"/>
  <c r="BK208"/>
  <c r="J198"/>
  <c r="J187"/>
  <c r="BK161"/>
  <c r="BK141"/>
  <c r="BK229"/>
  <c r="J223"/>
  <c r="J210"/>
  <c r="J186"/>
  <c r="BK172"/>
  <c r="J155"/>
  <c r="J133"/>
  <c r="BK198"/>
  <c r="J189"/>
  <c r="BK176"/>
  <c r="BK158"/>
  <c r="BK137"/>
  <c r="J226"/>
  <c r="J218"/>
  <c r="BK211"/>
  <c r="J197"/>
  <c r="J181"/>
  <c r="BK167"/>
  <c r="BK133"/>
  <c i="4" r="J150"/>
  <c r="J127"/>
  <c r="J125"/>
  <c i="2" r="J404"/>
  <c r="J383"/>
  <c r="J357"/>
  <c r="BK338"/>
  <c r="J307"/>
  <c r="BK282"/>
  <c r="J241"/>
  <c r="J226"/>
  <c r="J205"/>
  <c r="J165"/>
  <c r="J395"/>
  <c r="BK359"/>
  <c r="J346"/>
  <c r="J317"/>
  <c r="J311"/>
  <c r="J286"/>
  <c r="BK251"/>
  <c r="BK229"/>
  <c r="J193"/>
  <c r="J177"/>
  <c r="J154"/>
  <c r="J420"/>
  <c r="BK414"/>
  <c r="J403"/>
  <c r="J378"/>
  <c r="BK365"/>
  <c r="J359"/>
  <c r="J349"/>
  <c r="BK345"/>
  <c r="BK329"/>
  <c r="BK321"/>
  <c r="J309"/>
  <c r="J290"/>
  <c r="BK274"/>
  <c r="J247"/>
  <c r="J213"/>
  <c r="J166"/>
  <c r="BK160"/>
  <c r="BK135"/>
  <c r="J414"/>
  <c r="BK408"/>
  <c r="J399"/>
  <c r="J376"/>
  <c r="BK354"/>
  <c r="BK344"/>
  <c r="J338"/>
  <c r="J325"/>
  <c r="BK313"/>
  <c r="BK300"/>
  <c r="BK241"/>
  <c r="J217"/>
  <c r="BK187"/>
  <c r="J181"/>
  <c r="J167"/>
  <c r="BK148"/>
  <c r="J130"/>
  <c i="3" r="J231"/>
  <c r="J206"/>
  <c r="BK190"/>
  <c r="J167"/>
  <c r="J137"/>
  <c r="J235"/>
  <c r="BK226"/>
  <c r="J211"/>
  <c r="BK189"/>
  <c r="J158"/>
  <c r="J145"/>
  <c r="BK123"/>
  <c r="BK197"/>
  <c r="BK192"/>
  <c r="BK179"/>
  <c r="J161"/>
  <c r="BK147"/>
  <c r="J229"/>
  <c r="J221"/>
  <c r="BK212"/>
  <c r="J200"/>
  <c r="BK186"/>
  <c r="BK150"/>
  <c r="J131"/>
  <c i="4" r="BK123"/>
  <c r="J134"/>
  <c r="BK150"/>
  <c r="J131"/>
  <c r="BK127"/>
  <c i="2" l="1" r="BK128"/>
  <c r="J128"/>
  <c r="J98"/>
  <c r="BK223"/>
  <c r="J223"/>
  <c r="J99"/>
  <c r="T231"/>
  <c r="BK299"/>
  <c r="J299"/>
  <c r="J102"/>
  <c r="P341"/>
  <c r="R394"/>
  <c r="P413"/>
  <c i="3" r="BK122"/>
  <c r="BK199"/>
  <c r="J199"/>
  <c r="J99"/>
  <c r="R228"/>
  <c i="4" r="R122"/>
  <c i="2" r="P128"/>
  <c r="P223"/>
  <c r="P231"/>
  <c r="T299"/>
  <c r="T341"/>
  <c r="T394"/>
  <c r="R413"/>
  <c i="3" r="P122"/>
  <c r="P121"/>
  <c r="P120"/>
  <c i="1" r="AU96"/>
  <c i="3" r="P199"/>
  <c r="P228"/>
  <c i="4" r="P136"/>
  <c i="2" r="T128"/>
  <c r="T127"/>
  <c r="T223"/>
  <c r="BK231"/>
  <c r="J231"/>
  <c r="J101"/>
  <c r="P299"/>
  <c r="BK341"/>
  <c r="J341"/>
  <c r="J103"/>
  <c r="BK394"/>
  <c r="J394"/>
  <c r="J104"/>
  <c r="BK413"/>
  <c r="J413"/>
  <c r="J106"/>
  <c i="3" r="R122"/>
  <c r="R121"/>
  <c r="R120"/>
  <c r="R199"/>
  <c r="BK228"/>
  <c r="J228"/>
  <c r="J100"/>
  <c i="4" r="BK122"/>
  <c r="J122"/>
  <c r="J98"/>
  <c r="T122"/>
  <c r="T121"/>
  <c r="T120"/>
  <c r="T136"/>
  <c i="2" r="R128"/>
  <c r="R223"/>
  <c r="R231"/>
  <c r="R299"/>
  <c r="R341"/>
  <c r="P394"/>
  <c r="T413"/>
  <c i="3" r="T122"/>
  <c r="T121"/>
  <c r="T120"/>
  <c r="T199"/>
  <c r="T228"/>
  <c i="4" r="P122"/>
  <c r="P121"/>
  <c r="P120"/>
  <c i="1" r="AU97"/>
  <c i="4" r="BK136"/>
  <c r="J136"/>
  <c r="J99"/>
  <c r="R136"/>
  <c i="2" r="BK411"/>
  <c r="J411"/>
  <c r="J105"/>
  <c r="BK228"/>
  <c r="J228"/>
  <c r="J100"/>
  <c i="4" r="BK149"/>
  <c r="J149"/>
  <c r="J100"/>
  <c i="3" r="J122"/>
  <c r="J98"/>
  <c i="4" r="F92"/>
  <c r="E85"/>
  <c r="J89"/>
  <c r="BE123"/>
  <c r="BE127"/>
  <c r="BE129"/>
  <c r="BE134"/>
  <c r="BE145"/>
  <c r="BE137"/>
  <c r="BE150"/>
  <c r="BE125"/>
  <c r="BE131"/>
  <c i="3" r="J89"/>
  <c r="F92"/>
  <c r="BE137"/>
  <c r="BE155"/>
  <c r="BE186"/>
  <c r="BE204"/>
  <c r="BE224"/>
  <c r="BE229"/>
  <c r="BE235"/>
  <c r="BE133"/>
  <c r="BE141"/>
  <c r="BE145"/>
  <c r="BE147"/>
  <c r="BE184"/>
  <c r="BE189"/>
  <c r="BE210"/>
  <c r="BE211"/>
  <c r="BE127"/>
  <c r="BE135"/>
  <c r="BE150"/>
  <c r="BE153"/>
  <c r="BE158"/>
  <c r="BE161"/>
  <c r="BE164"/>
  <c r="BE176"/>
  <c r="BE179"/>
  <c r="BE190"/>
  <c r="BE196"/>
  <c r="BE197"/>
  <c r="BE206"/>
  <c r="BE216"/>
  <c r="BE218"/>
  <c r="BE223"/>
  <c r="BE225"/>
  <c r="BE226"/>
  <c r="BE231"/>
  <c r="E85"/>
  <c r="BE123"/>
  <c r="BE131"/>
  <c r="BE167"/>
  <c r="BE170"/>
  <c r="BE172"/>
  <c r="BE181"/>
  <c r="BE187"/>
  <c r="BE192"/>
  <c r="BE194"/>
  <c r="BE198"/>
  <c r="BE200"/>
  <c r="BE208"/>
  <c r="BE212"/>
  <c r="BE214"/>
  <c r="BE221"/>
  <c r="BE227"/>
  <c i="2" r="E85"/>
  <c r="BE130"/>
  <c r="BE154"/>
  <c r="BE165"/>
  <c r="BE207"/>
  <c r="BE229"/>
  <c r="BE232"/>
  <c r="BE238"/>
  <c r="BE241"/>
  <c r="BE247"/>
  <c r="BE254"/>
  <c r="BE282"/>
  <c r="BE286"/>
  <c r="BE292"/>
  <c r="BE309"/>
  <c r="BE329"/>
  <c r="BE338"/>
  <c r="BE347"/>
  <c r="BE348"/>
  <c r="BE362"/>
  <c r="BE366"/>
  <c r="BE377"/>
  <c r="BE383"/>
  <c r="BE400"/>
  <c r="BE407"/>
  <c r="BE412"/>
  <c r="F92"/>
  <c r="J120"/>
  <c r="BE129"/>
  <c r="BE166"/>
  <c r="BE167"/>
  <c r="BE171"/>
  <c r="BE173"/>
  <c r="BE184"/>
  <c r="BE201"/>
  <c r="BE205"/>
  <c r="BE219"/>
  <c r="BE224"/>
  <c r="BE251"/>
  <c r="BE259"/>
  <c r="BE300"/>
  <c r="BE315"/>
  <c r="BE333"/>
  <c r="BE335"/>
  <c r="BE343"/>
  <c r="BE363"/>
  <c r="BE403"/>
  <c r="BE404"/>
  <c r="BE408"/>
  <c r="BE414"/>
  <c r="BE417"/>
  <c r="BE420"/>
  <c r="BE135"/>
  <c r="BE139"/>
  <c r="BE143"/>
  <c r="BE162"/>
  <c r="BE179"/>
  <c r="BE193"/>
  <c r="BE213"/>
  <c r="BE226"/>
  <c r="BE278"/>
  <c r="BE290"/>
  <c r="BE317"/>
  <c r="BE323"/>
  <c r="BE325"/>
  <c r="BE331"/>
  <c r="BE346"/>
  <c r="BE350"/>
  <c r="BE351"/>
  <c r="BE356"/>
  <c r="BE357"/>
  <c r="BE364"/>
  <c r="BE365"/>
  <c r="BE374"/>
  <c r="BE375"/>
  <c r="BE378"/>
  <c r="BE399"/>
  <c r="BE131"/>
  <c r="BE148"/>
  <c r="BE160"/>
  <c r="BE164"/>
  <c r="BE177"/>
  <c r="BE181"/>
  <c r="BE187"/>
  <c r="BE191"/>
  <c r="BE199"/>
  <c r="BE211"/>
  <c r="BE217"/>
  <c r="BE244"/>
  <c r="BE264"/>
  <c r="BE269"/>
  <c r="BE274"/>
  <c r="BE296"/>
  <c r="BE302"/>
  <c r="BE305"/>
  <c r="BE307"/>
  <c r="BE311"/>
  <c r="BE313"/>
  <c r="BE319"/>
  <c r="BE321"/>
  <c r="BE327"/>
  <c r="BE340"/>
  <c r="BE342"/>
  <c r="BE344"/>
  <c r="BE345"/>
  <c r="BE349"/>
  <c r="BE354"/>
  <c r="BE359"/>
  <c r="BE372"/>
  <c r="BE376"/>
  <c r="BE388"/>
  <c r="BE395"/>
  <c r="BE409"/>
  <c r="F36"/>
  <c i="1" r="BC95"/>
  <c i="2" r="F34"/>
  <c i="1" r="BA95"/>
  <c i="3" r="F34"/>
  <c i="1" r="BA96"/>
  <c i="4" r="F34"/>
  <c i="1" r="BA97"/>
  <c i="4" r="F35"/>
  <c i="1" r="BB97"/>
  <c i="2" r="F37"/>
  <c i="1" r="BD95"/>
  <c i="3" r="F36"/>
  <c i="1" r="BC96"/>
  <c i="3" r="F37"/>
  <c i="1" r="BD96"/>
  <c i="2" r="J34"/>
  <c i="1" r="AW95"/>
  <c i="3" r="J34"/>
  <c i="1" r="AW96"/>
  <c i="4" r="F37"/>
  <c i="1" r="BD97"/>
  <c i="4" r="F36"/>
  <c i="1" r="BC97"/>
  <c i="2" r="F35"/>
  <c i="1" r="BB95"/>
  <c i="3" r="F35"/>
  <c i="1" r="BB96"/>
  <c i="4" r="J34"/>
  <c i="1" r="AW97"/>
  <c i="2" l="1" r="T126"/>
  <c i="3" r="BK121"/>
  <c r="J121"/>
  <c r="J97"/>
  <c i="2" r="R127"/>
  <c r="R126"/>
  <c i="4" r="R121"/>
  <c r="R120"/>
  <c i="2" r="P127"/>
  <c r="P126"/>
  <c i="1" r="AU95"/>
  <c i="4" r="BK121"/>
  <c r="J121"/>
  <c r="J97"/>
  <c i="2" r="BK127"/>
  <c r="J127"/>
  <c r="J97"/>
  <c i="1" r="AU94"/>
  <c i="2" r="J33"/>
  <c i="1" r="AV95"/>
  <c r="AT95"/>
  <c i="2" r="F33"/>
  <c i="1" r="AZ95"/>
  <c i="3" r="F33"/>
  <c i="1" r="AZ96"/>
  <c i="4" r="J33"/>
  <c i="1" r="AV97"/>
  <c r="AT97"/>
  <c i="4" r="F33"/>
  <c i="1" r="AZ97"/>
  <c i="3" r="J33"/>
  <c i="1" r="AV96"/>
  <c r="AT96"/>
  <c r="BD94"/>
  <c r="W33"/>
  <c r="BB94"/>
  <c r="W31"/>
  <c r="BC94"/>
  <c r="W32"/>
  <c r="BA94"/>
  <c r="W30"/>
  <c i="2" l="1" r="BK126"/>
  <c r="J126"/>
  <c i="4" r="BK120"/>
  <c r="J120"/>
  <c r="J96"/>
  <c i="3" r="BK120"/>
  <c r="J120"/>
  <c r="J96"/>
  <c i="2" r="J30"/>
  <c i="1" r="AG95"/>
  <c r="AW94"/>
  <c r="AK30"/>
  <c r="AY94"/>
  <c r="AX94"/>
  <c r="AZ94"/>
  <c r="W29"/>
  <c i="2" l="1" r="J39"/>
  <c r="J96"/>
  <c i="1" r="AN95"/>
  <c i="4" r="J30"/>
  <c i="1" r="AG97"/>
  <c i="3" r="J30"/>
  <c i="1" r="AG96"/>
  <c r="AG94"/>
  <c r="AK26"/>
  <c r="AV94"/>
  <c r="AK29"/>
  <c r="AK35"/>
  <c i="4" l="1" r="J39"/>
  <c i="1" r="AN96"/>
  <c i="3" r="J39"/>
  <c i="1" r="AN97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<sst xmlns="http://schemas.openxmlformats.org/spreadsheetml/2006/main">
  <si>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</si>
  <si>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</si>
  <si>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</si>
  <si>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</si>
  <si>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</si>
  <si>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{069070c9-5a24-4386-991d-40d954822abe}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</si>
  <si>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</si>
  <si>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</si>
  <si>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</si>
  <si>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</si>
  <si>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</si>
  <si>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</si>
  <si>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</si>
  <si>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</si>
  <si>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23-02-11-1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</si>
  <si>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</si>
  <si>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</si>
  <si>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LITOMĚŘICKÁ - DOPRAVNÍ ÚPRAVY</t>
  </si>
  <si>
    <t>KSO:</t>
  </si>
  <si>
    <t>CC-CZ:</t>
  </si>
  <si>
    <t>Místo:</t>
  </si>
  <si>
    <t>TEPLICE</t>
  </si>
  <si>
    <t>Datum:</t>
  </si>
  <si>
    <t>24. 1. 2024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</si>
  <si>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</si>
  <si>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</si>
  <si>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</si>
  <si>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</si>
  <si>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</si>
  <si>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</si>
  <si>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</si>
  <si>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RAPID MOST SPOL. S R.O.</t>
  </si>
  <si>
    <t>True</t>
  </si>
  <si>
    <t>Zpracovatel:</t>
  </si>
  <si>
    <t>ING.VLADIMÍR PLHÁK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</si>
  <si>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</si>
  <si>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</si>
  <si>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</si>
  <si>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</si>
  <si>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</si>
  <si>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</si>
  <si>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</si>
  <si>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</si>
  <si>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</si>
  <si>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</si>
  <si>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</si>
  <si>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</si>
  <si>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</si>
  <si>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</si>
  <si>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</si>
  <si>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</si>
  <si>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</si>
  <si>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</si>
  <si>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</si>
  <si>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</si>
  <si>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</si>
  <si>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</si>
  <si>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</si>
  <si>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</si>
  <si>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</si>
  <si>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</si>
  <si>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</si>
  <si>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</si>
  <si>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</si>
  <si>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</si>
  <si>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</si>
  <si>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</si>
  <si>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</si>
  <si>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</si>
  <si>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</si>
  <si>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</si>
  <si>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</si>
  <si>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</si>
  <si>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</si>
  <si>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</si>
  <si>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</si>
  <si>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</si>
  <si>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</si>
  <si>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</si>
  <si>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</si>
  <si>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</si>
  <si>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ZRN1</t>
  </si>
  <si>
    <t>KOMUNIKACE</t>
  </si>
  <si>
    <t>ING</t>
  </si>
  <si>
    <t>1</t>
  </si>
  <si>
    <t>{5ab08a8e-adf5-4c22-a509-1aaaf0253fe8}</t>
  </si>
  <si>
    <t>2</t>
  </si>
  <si>
    <t>ZRN2</t>
  </si>
  <si>
    <t>VEŘEJNÉ OSVĚTLENÍ</t>
  </si>
  <si>
    <t>{4ab6570d-18a3-48b3-88d5-f17a7d9c5c32}</t>
  </si>
  <si>
    <t>VON</t>
  </si>
  <si>
    <t>VEDLEJŠÍ A OSTATNÍ NÁKLADY</t>
  </si>
  <si>
    <t>{4faceb67-eb92-404e-b087-dfc4a6ca6233}</t>
  </si>
  <si>
    <t>DEM1</t>
  </si>
  <si>
    <t>BOURÁNÍ ASFALTOVÉ KOMUNIKACE - NOVÁ KCE 450MM</t>
  </si>
  <si>
    <t>m2</t>
  </si>
  <si>
    <t>527</t>
  </si>
  <si>
    <t>3</t>
  </si>
  <si>
    <t>DEM2</t>
  </si>
  <si>
    <t>BOURÁNÍ ASFALTOVÉ KOMUNIKACE - NOVÁ KCE 320MM</t>
  </si>
  <si>
    <t>174</t>
  </si>
  <si>
    <t>KRYCÍ LIST SOUPISU PRACÍ</t>
  </si>
  <si>
    <t>DEM3</t>
  </si>
  <si>
    <t>BOURÁNÍ ASFALTOVÉ KOMUNIKACE - NOVÁ KCE 240MM</t>
  </si>
  <si>
    <t>72</t>
  </si>
  <si>
    <t>DEM4</t>
  </si>
  <si>
    <t>BOURÁNÍ ASFALTOVÉ KOMUNIKACE - NOVÁ KCE 200MM</t>
  </si>
  <si>
    <t>208</t>
  </si>
  <si>
    <t>DEM5</t>
  </si>
  <si>
    <t>BOURÁNÍ ASFALTOVÉHO CHODNÍKU - NOVÁ KCE 450MM</t>
  </si>
  <si>
    <t>DEM6</t>
  </si>
  <si>
    <t>BOURÁNÍ ASFALTOVÉHO CHODNÍKU - NOVÁ KCE 240MM</t>
  </si>
  <si>
    <t>801</t>
  </si>
  <si>
    <t>Objekt:</t>
  </si>
  <si>
    <t>DEM8</t>
  </si>
  <si>
    <t>BOURÁNÍ DLÁŽDĚNÉHO CHODNÍKU - NOVÁ KCE 450MM</t>
  </si>
  <si>
    <t>ZRN1 - KOMUNIKACE</t>
  </si>
  <si>
    <t>DEM9</t>
  </si>
  <si>
    <t>BOURÁNÍ DLÁŽDĚNÉHO CHODNÍKU - NOVÁ KCE 240MM</t>
  </si>
  <si>
    <t>38</t>
  </si>
  <si>
    <t>DN150</t>
  </si>
  <si>
    <t>PŘÍPOJKY DN 150</t>
  </si>
  <si>
    <t>m</t>
  </si>
  <si>
    <t>4,5</t>
  </si>
  <si>
    <t>KCE100MMAB</t>
  </si>
  <si>
    <t>KCE100MM KRYT Z ASFALTOBETONU</t>
  </si>
  <si>
    <t>1735</t>
  </si>
  <si>
    <t>KCE240MMDP</t>
  </si>
  <si>
    <t>KCE 240MM KRYT Z DLAŽBY POVRCH HLADKÝ, BARVA PŘÍRODNÍ</t>
  </si>
  <si>
    <t>880</t>
  </si>
  <si>
    <t>KCE240MMDR</t>
  </si>
  <si>
    <t>KCE 240MM KRYT Z DLAŽBY POVRCH RELIÉFNÍ, BARVA ČERVENÁ</t>
  </si>
  <si>
    <t>35</t>
  </si>
  <si>
    <t>KCE280MMAB</t>
  </si>
  <si>
    <t>KCE280MM KRYT Z ASFALTOBETONU</t>
  </si>
  <si>
    <t>5</t>
  </si>
  <si>
    <t>KCE320MMDP</t>
  </si>
  <si>
    <t>KCE 320MM KRYT Z DLAŽBY POVRCH HLADKÝ, BARVA PŘÍRODNÍ</t>
  </si>
  <si>
    <t>250</t>
  </si>
  <si>
    <t>KCE450MMAB</t>
  </si>
  <si>
    <t>KCE450MM KRYT Z ASFALTOBETONU</t>
  </si>
  <si>
    <t>375</t>
  </si>
  <si>
    <t>OBSYP</t>
  </si>
  <si>
    <t>SOUČET</t>
  </si>
  <si>
    <t>m3</t>
  </si>
  <si>
    <t>0,54</t>
  </si>
  <si>
    <t>ODKOP2</t>
  </si>
  <si>
    <t>VÝPOČET PRO ODKOP ZEMINY V TŘ. 2</t>
  </si>
  <si>
    <t>90</t>
  </si>
  <si>
    <t>ODKOP4</t>
  </si>
  <si>
    <t>VÝPOČET PRO ODKOP ZEMINY V TŘ. 4</t>
  </si>
  <si>
    <t>281,7</t>
  </si>
  <si>
    <t>ODVOZ2</t>
  </si>
  <si>
    <t>VÝPOČET KUBATUR K ODVOZU NA SKLÁDKU	</t>
  </si>
  <si>
    <t>ODVOZ4</t>
  </si>
  <si>
    <t>284,94</t>
  </si>
  <si>
    <t>RÝHY</t>
  </si>
  <si>
    <t xml:space="preserve">VÝPOČET PRO ODKOP ZEMINY V TŘ. 4 </t>
  </si>
  <si>
    <t>3,24</t>
  </si>
  <si>
    <t>ŠACHTA</t>
  </si>
  <si>
    <t>POČET REVIZNÍCH ŠACHET</t>
  </si>
  <si>
    <t>kus</t>
  </si>
  <si>
    <t>10</t>
  </si>
  <si>
    <t>UV</t>
  </si>
  <si>
    <t>ULIČNÍ VPUST</t>
  </si>
  <si>
    <t>ZÁSYPY</t>
  </si>
  <si>
    <t>13,24</t>
  </si>
  <si>
    <t>ZELEŇ</t>
  </si>
  <si>
    <t>SADOVÉ ÚPRAVY – TRÁVNÍK</t>
  </si>
  <si>
    <t>475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</si>
  <si>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</si>
  <si>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</si>
  <si>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</si>
  <si>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</si>
  <si>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</si>
  <si>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</si>
  <si>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</si>
  <si>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</si>
  <si>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</si>
  <si>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</si>
  <si>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</si>
  <si>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</si>
  <si>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</si>
  <si>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</si>
  <si>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</si>
  <si>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</si>
  <si>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</si>
  <si>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</si>
  <si>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</si>
  <si>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</si>
  <si>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</si>
  <si>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</si>
  <si>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</si>
  <si>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</si>
  <si>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</si>
  <si>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</si>
  <si>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</si>
  <si>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</si>
  <si>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</si>
  <si>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</si>
  <si>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</si>
  <si>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</si>
  <si>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112201114</t>
  </si>
  <si>
    <t>Odstranění pařezů D do 0,5 m v rovině a svahu 1:5 s odklizením do 20 m a zasypáním jámy</t>
  </si>
  <si>
    <t>CS ÚRS 2024 01</t>
  </si>
  <si>
    <t>4</t>
  </si>
  <si>
    <t>-631146635</t>
  </si>
  <si>
    <t>112201117</t>
  </si>
  <si>
    <t>Odstranění pařezů D přes 0,7 do 0,8 m v rovině a svahu do 1:5 s odklizením do 20 m a zasypáním jámy</t>
  </si>
  <si>
    <t>209074080</t>
  </si>
  <si>
    <t>113106134</t>
  </si>
  <si>
    <t>Rozebrání dlažeb ze zámkových dlaždic komunikací pro pěší strojně pl do 50 m2</t>
  </si>
  <si>
    <t>465733785</t>
  </si>
  <si>
    <t>VV</t>
  </si>
  <si>
    <t>Součet</t>
  </si>
  <si>
    <t>113107221</t>
  </si>
  <si>
    <t>Odstranění podkladu z kameniva drceného tl do 100 mm strojně pl přes 200 m2</t>
  </si>
  <si>
    <t>-1786350483</t>
  </si>
  <si>
    <t>113107222</t>
  </si>
  <si>
    <t>Odstranění podkladu z kameniva drceného tl 200 mm strojně pl přes 200 m2</t>
  </si>
  <si>
    <t>1285349571</t>
  </si>
  <si>
    <t>6</t>
  </si>
  <si>
    <t>113107231</t>
  </si>
  <si>
    <t>Odstranění podkladu z betonu prostého tl 150 mm strojně pl přes 200 m2</t>
  </si>
  <si>
    <t>-359153169</t>
  </si>
  <si>
    <t>P</t>
  </si>
  <si>
    <t>Poznámka k položce:_x000d_
50%, odhad projektanta</t>
  </si>
  <si>
    <t>7</t>
  </si>
  <si>
    <t>113107241</t>
  </si>
  <si>
    <t>Odstranění podkladu živičného tl 50 mm strojně pl přes 200 m2</t>
  </si>
  <si>
    <t>-1270194124</t>
  </si>
  <si>
    <t>lité asfalty byly částečně odstraněny (75%) při rekonstrukci SČVaK a.s.</t>
  </si>
  <si>
    <t>822*0,25 'Přepočtené koeficientem množství</t>
  </si>
  <si>
    <t>8</t>
  </si>
  <si>
    <t>113107243</t>
  </si>
  <si>
    <t>Odstranění podkladu živičného tl přes 100 do 150 mm strojně pl přes 200 m2</t>
  </si>
  <si>
    <t>1368812415</t>
  </si>
  <si>
    <t>9</t>
  </si>
  <si>
    <t>113154264</t>
  </si>
  <si>
    <t>Frézování živičného krytu tl 100 mm pruh š přes 1 do 2 m pl přes 500 do 1000 m2 s překážkami v trase</t>
  </si>
  <si>
    <t>2105884840</t>
  </si>
  <si>
    <t>410+325"1+3 etapa Lounská</t>
  </si>
  <si>
    <t>1586941157</t>
  </si>
  <si>
    <t>720"DEM0 - 1+3 etapa Litoměřická</t>
  </si>
  <si>
    <t>11</t>
  </si>
  <si>
    <t>113201112</t>
  </si>
  <si>
    <t>Vytrhání obrub silničních ležatých</t>
  </si>
  <si>
    <t>-519227537</t>
  </si>
  <si>
    <t>113202111</t>
  </si>
  <si>
    <t>Vytrhání obrub krajníků obrubníků stojatých</t>
  </si>
  <si>
    <t>-1597967201</t>
  </si>
  <si>
    <t>13</t>
  </si>
  <si>
    <t>113204111</t>
  </si>
  <si>
    <t>Vytrhání obrub záhonových</t>
  </si>
  <si>
    <t>2045736161</t>
  </si>
  <si>
    <t>14</t>
  </si>
  <si>
    <t>120001101</t>
  </si>
  <si>
    <t>Příplatek za ztížení odkopávky nebo prokopávky v blízkosti inženýrských sítí</t>
  </si>
  <si>
    <t>1424018349</t>
  </si>
  <si>
    <t xml:space="preserve">Poznámka k položce:_x000d_
75%, odhad projektanta </t>
  </si>
  <si>
    <t>281,7*0,75 'Přepočtené koeficientem množství</t>
  </si>
  <si>
    <t>15</t>
  </si>
  <si>
    <t>122151103</t>
  </si>
  <si>
    <t>Odkopávky a prokopávky nezapažené v hornině třídy těžitelnosti I skupiny 1 a 2 objem do 100 m3 strojně</t>
  </si>
  <si>
    <t>1641546910</t>
  </si>
  <si>
    <t>16</t>
  </si>
  <si>
    <t>122351103</t>
  </si>
  <si>
    <t>Odkopávky a prokopávky nezapažené v hornině třídy těžitelnosti II skupiny 4 objem do 100 m3 strojně</t>
  </si>
  <si>
    <t>-822633068</t>
  </si>
  <si>
    <t>-187,5 "(aktivní zóna)</t>
  </si>
  <si>
    <t>17</t>
  </si>
  <si>
    <t>122351104</t>
  </si>
  <si>
    <t>Odkopávky a prokopávky nezapažené v hornině třídy těžitelnosti II skupiny 4 objem do 500 m3 strojně</t>
  </si>
  <si>
    <t>312290238</t>
  </si>
  <si>
    <t>187,5"aktivní zóna</t>
  </si>
  <si>
    <t>18</t>
  </si>
  <si>
    <t>132351101</t>
  </si>
  <si>
    <t>Hloubení rýh nezapažených š do 800 mm v hornině třídy těžitelnosti II skupiny 4 objem do 20 m3 strojně</t>
  </si>
  <si>
    <t>-186294717</t>
  </si>
  <si>
    <t>19</t>
  </si>
  <si>
    <t>162751117</t>
  </si>
  <si>
    <t>Vodorovné přemístění do 10000 m výkopku/sypaniny z horniny třídy těžitelnosti I, skupiny 1 až 3</t>
  </si>
  <si>
    <t>1603118334</t>
  </si>
  <si>
    <t>Poznámka k položce:_x000d_
8,5 - 9,5km</t>
  </si>
  <si>
    <t>20</t>
  </si>
  <si>
    <t>162751137</t>
  </si>
  <si>
    <t>Vodorovné přemístění do 10000 m výkopku/sypaniny z horniny třídy těžitelnosti II, skupiny 4 a 5</t>
  </si>
  <si>
    <t>-1837440368</t>
  </si>
  <si>
    <t>ODKOP4+RÝHY</t>
  </si>
  <si>
    <t>171201231</t>
  </si>
  <si>
    <t>Poplatek za uložení zeminy a kamení na recyklační skládce (skládkovné) kód odpadu 17 05 04</t>
  </si>
  <si>
    <t>t</t>
  </si>
  <si>
    <t>430168255</t>
  </si>
  <si>
    <t xml:space="preserve">Poznámka k položce:_x000d_
převod m3/t_x000d_
</t>
  </si>
  <si>
    <t>ODVOZ2+ODVOZ4</t>
  </si>
  <si>
    <t>374,94*1,75 'Přepočtené koeficientem množství</t>
  </si>
  <si>
    <t>22</t>
  </si>
  <si>
    <t>171251201</t>
  </si>
  <si>
    <t>Uložení sypaniny na skládky nebo meziskládky</t>
  </si>
  <si>
    <t>744920243</t>
  </si>
  <si>
    <t>ODKOP2+ODKOP4</t>
  </si>
  <si>
    <t>23</t>
  </si>
  <si>
    <t>174101101</t>
  </si>
  <si>
    <t>Zásyp jam, šachet rýh nebo kolem objektů sypaninou se zhutněním</t>
  </si>
  <si>
    <t>1700548806</t>
  </si>
  <si>
    <t>Poznámka k položce:_x000d_
80% po odpočtu</t>
  </si>
  <si>
    <t>RÝHY"ZÁSYPY rýh přípojek</t>
  </si>
  <si>
    <t>ŠACHTA"ZÁSYPY kolem šachet</t>
  </si>
  <si>
    <t>13,24*0,8 'Přepočtené koeficientem množství</t>
  </si>
  <si>
    <t>24</t>
  </si>
  <si>
    <t>175111101</t>
  </si>
  <si>
    <t>Obsypání potrubí ručně sypaninou bez prohození, uloženou do 3 m</t>
  </si>
  <si>
    <t>105764130</t>
  </si>
  <si>
    <t>0,2*0,6*DN150</t>
  </si>
  <si>
    <t>25</t>
  </si>
  <si>
    <t>M</t>
  </si>
  <si>
    <t>58331200</t>
  </si>
  <si>
    <t>štěrkopísek netříděný zásypový</t>
  </si>
  <si>
    <t>-1221453363</t>
  </si>
  <si>
    <t>Poznámka k položce:_x000d_
převod m3/t_x000d_
80% po odpočtu</t>
  </si>
  <si>
    <t>ZÁSYPY+OBSYP</t>
  </si>
  <si>
    <t>13,78*1,4 'Přepočtené koeficientem množství</t>
  </si>
  <si>
    <t>26</t>
  </si>
  <si>
    <t>180404111</t>
  </si>
  <si>
    <t>Založení hřišťového trávníku výsevem na vrstvě ornice</t>
  </si>
  <si>
    <t>-489038050</t>
  </si>
  <si>
    <t>27</t>
  </si>
  <si>
    <t>005724100</t>
  </si>
  <si>
    <t>osivo směs travní parková</t>
  </si>
  <si>
    <t>kg</t>
  </si>
  <si>
    <t>-846292537</t>
  </si>
  <si>
    <t>Poznámka k položce:_x000d_
1kg/50m2</t>
  </si>
  <si>
    <t>475*0,02 'Přepočtené koeficientem množství</t>
  </si>
  <si>
    <t>28</t>
  </si>
  <si>
    <t>181351103</t>
  </si>
  <si>
    <t>Rozprostření ornice tl vrstvy do 200 mm pl do 500 m2 v rovině nebo ve svahu do 1:5 strojně</t>
  </si>
  <si>
    <t>-540678334</t>
  </si>
  <si>
    <t>29</t>
  </si>
  <si>
    <t>10364100</t>
  </si>
  <si>
    <t>zemina pro terénní úpravy - tříděná</t>
  </si>
  <si>
    <t>-1022623314</t>
  </si>
  <si>
    <t>Poznámka k položce:_x000d_
převod m3/t</t>
  </si>
  <si>
    <t>ZELEŇ*0,2</t>
  </si>
  <si>
    <t>95*1,75 'Přepočtené koeficientem množství</t>
  </si>
  <si>
    <t>30</t>
  </si>
  <si>
    <t>181951111</t>
  </si>
  <si>
    <t>Úprava pláně v hornině třídy těžitelnosti I, skupiny 1 až 3 bez zhutnění</t>
  </si>
  <si>
    <t>-1872980975</t>
  </si>
  <si>
    <t>31</t>
  </si>
  <si>
    <t>181951114</t>
  </si>
  <si>
    <t>Úprava pláně v hornině třídy těžitelnosti II, skupiny 4 a 5 se zhutněním</t>
  </si>
  <si>
    <t>-1075082561</t>
  </si>
  <si>
    <t>KCE240MMDP+KCE240MMDR</t>
  </si>
  <si>
    <t>KCE450MMAB+KCE320MMDP</t>
  </si>
  <si>
    <t>Svislé a kompletní konstrukce</t>
  </si>
  <si>
    <t>32</t>
  </si>
  <si>
    <t>339921132</t>
  </si>
  <si>
    <t>Osazování betonových palisád do betonového základu v řadě výšky prvku přes 0,5 do 1 m</t>
  </si>
  <si>
    <t>1776218110</t>
  </si>
  <si>
    <t>40</t>
  </si>
  <si>
    <t>33</t>
  </si>
  <si>
    <t>59228277</t>
  </si>
  <si>
    <t>palisáda betonová hranatá barevná 115x115x500mm</t>
  </si>
  <si>
    <t>-1333166565</t>
  </si>
  <si>
    <t>40*5,715 'Přepočtené koeficientem množství</t>
  </si>
  <si>
    <t>Vodorovné konstrukce</t>
  </si>
  <si>
    <t>34</t>
  </si>
  <si>
    <t>451573111</t>
  </si>
  <si>
    <t>Lože pod potrubí otevřený výkop ze štěrkopísku</t>
  </si>
  <si>
    <t>532631962</t>
  </si>
  <si>
    <t>0,6*0,3*DN150</t>
  </si>
  <si>
    <t>Komunikace pozemní</t>
  </si>
  <si>
    <t>564851111</t>
  </si>
  <si>
    <t>Podklad ze štěrkodrtě ŠD tl 150 mm</t>
  </si>
  <si>
    <t>1279480199</t>
  </si>
  <si>
    <t>Poznámka k položce:_x000d_
rozšíření k pláni 5%</t>
  </si>
  <si>
    <t>915*1,05 'Přepočtené koeficientem množství</t>
  </si>
  <si>
    <t>36</t>
  </si>
  <si>
    <t>564861111</t>
  </si>
  <si>
    <t>Podklad ze štěrkodrtě ŠD tl 200 mm</t>
  </si>
  <si>
    <t>1776365431</t>
  </si>
  <si>
    <t>Poznámka k položce:_x000d_
koef.1,1 odhad projektanta</t>
  </si>
  <si>
    <t>37</t>
  </si>
  <si>
    <t>564871111</t>
  </si>
  <si>
    <t>Podklad ze štěrkodrtě ŠD plochy přes 100 m2 tl 250 mm</t>
  </si>
  <si>
    <t>-1530086501</t>
  </si>
  <si>
    <t>aktivní zóna</t>
  </si>
  <si>
    <t>KCE450MMAB*2</t>
  </si>
  <si>
    <t>565135101</t>
  </si>
  <si>
    <t>Asfaltový beton vrstva podkladní ACP 16 (obalované kamenivo OKS) tl 50 mm š do 1,5 m</t>
  </si>
  <si>
    <t>488813762</t>
  </si>
  <si>
    <t>oceň ACp16+</t>
  </si>
  <si>
    <t>39</t>
  </si>
  <si>
    <t>567142114</t>
  </si>
  <si>
    <t>Podklad ze směsi stmelené cementem SC C 8/10 (KSC I) tl 240 mm</t>
  </si>
  <si>
    <t>680603162</t>
  </si>
  <si>
    <t>573111112</t>
  </si>
  <si>
    <t>Postřik živičný infiltrační s posypem z asfaltu množství 1 kg/m2</t>
  </si>
  <si>
    <t>-717580085</t>
  </si>
  <si>
    <t>Poznámka k položce:_x000d_
10% vyrovnání</t>
  </si>
  <si>
    <t>41</t>
  </si>
  <si>
    <t>573211111</t>
  </si>
  <si>
    <t>Postřik živičný spojovací z asfaltu v množství 0,60 kg/m2</t>
  </si>
  <si>
    <t>502447956</t>
  </si>
  <si>
    <t>42</t>
  </si>
  <si>
    <t>577134111</t>
  </si>
  <si>
    <t>Asfaltový beton vrstva obrusná ACO 11 (ABS) tř. I tl 40 mm š do 3 m z nemodifikovaného asfaltu</t>
  </si>
  <si>
    <t>-416127641</t>
  </si>
  <si>
    <t>43</t>
  </si>
  <si>
    <t>577155112</t>
  </si>
  <si>
    <t>Asfaltový beton vrstva ložní ACL 16 (ABH) tl 60 mm š do 3 m z nemodifikovaného asfaltu</t>
  </si>
  <si>
    <t>-39706510</t>
  </si>
  <si>
    <t>44</t>
  </si>
  <si>
    <t>596211113</t>
  </si>
  <si>
    <t>Kladení zámkové dlažby komunikací pro pěší tl 60 mm skupiny A pl přes 300 m2</t>
  </si>
  <si>
    <t>454061142</t>
  </si>
  <si>
    <t xml:space="preserve">Poznámka k položce:_x000d_
_x000d_
</t>
  </si>
  <si>
    <t>45</t>
  </si>
  <si>
    <t>59245008</t>
  </si>
  <si>
    <t>dlažba tvar obdélník betonová 200x100x60mm barevná</t>
  </si>
  <si>
    <t>-1001788791</t>
  </si>
  <si>
    <t>Poznámka k položce:_x000d_
1% ztratné</t>
  </si>
  <si>
    <t>KCE240MMDP*0,2</t>
  </si>
  <si>
    <t>176*1,01 'Přepočtené koeficientem množství</t>
  </si>
  <si>
    <t>46</t>
  </si>
  <si>
    <t>59245018</t>
  </si>
  <si>
    <t>dlažba tvar obdélník betonová 200x100x60mm přírodní</t>
  </si>
  <si>
    <t>-555541452</t>
  </si>
  <si>
    <t>Poznámka k položce:_x000d_
2% ztratné</t>
  </si>
  <si>
    <t>KCE240MMDP*0,8</t>
  </si>
  <si>
    <t>704*1,01 'Přepočtené koeficientem množství</t>
  </si>
  <si>
    <t>47</t>
  </si>
  <si>
    <t>59245006</t>
  </si>
  <si>
    <t>dlažba tvar obdélník betonová pro nevidomé 200x100x60mm barevná</t>
  </si>
  <si>
    <t>347679937</t>
  </si>
  <si>
    <t>35*1,02 'Přepočtené koeficientem množství</t>
  </si>
  <si>
    <t>48</t>
  </si>
  <si>
    <t>596211114</t>
  </si>
  <si>
    <t>Příplatek za kombinaci dvou barev u kladení betonových dlažeb komunikací pro pěší ručně tl 60 mm skupiny A</t>
  </si>
  <si>
    <t>-1783258842</t>
  </si>
  <si>
    <t>49</t>
  </si>
  <si>
    <t>596212212</t>
  </si>
  <si>
    <t>Kladení zámkové dlažby pozemních komunikací ručně tl 80 mm skupiny A pl přes 100 do 300 m2</t>
  </si>
  <si>
    <t>1647155881</t>
  </si>
  <si>
    <t>50</t>
  </si>
  <si>
    <t>59245020</t>
  </si>
  <si>
    <t>dlažba tvar obdélník betonová 200x100x80mm přírodní</t>
  </si>
  <si>
    <t>1517983355</t>
  </si>
  <si>
    <t>250*1,02 'Přepočtené koeficientem množství</t>
  </si>
  <si>
    <t>51</t>
  </si>
  <si>
    <t>58943115</t>
  </si>
  <si>
    <t>beton asfaltový podkladní ACP 16S pojivo asfalt 50/70</t>
  </si>
  <si>
    <t>-2022795790</t>
  </si>
  <si>
    <t>2,6*0,05"převod t/m2</t>
  </si>
  <si>
    <t>KCE100MMAB*0,1*0,13"vysprávky, vyrovnávky 10% z celkové plochy</t>
  </si>
  <si>
    <t>Trubní vedení</t>
  </si>
  <si>
    <t>52</t>
  </si>
  <si>
    <t>871310310</t>
  </si>
  <si>
    <t>Montáž kanalizačního potrubí hladkého plnostěnného SN 10 z polypropylenu DN 150</t>
  </si>
  <si>
    <t>868480104</t>
  </si>
  <si>
    <t>53</t>
  </si>
  <si>
    <t>28617003</t>
  </si>
  <si>
    <t>trubka kanalizační PP plnostěnná třívrstvá DN 150x1000mm SN10</t>
  </si>
  <si>
    <t>-344692268</t>
  </si>
  <si>
    <t>4,5*1,015 'Přepočtené koeficientem množství</t>
  </si>
  <si>
    <t>54</t>
  </si>
  <si>
    <t>890211851</t>
  </si>
  <si>
    <t>Bourání šachet z prostého betonu strojně obestavěného prostoru do 1,5 m3</t>
  </si>
  <si>
    <t>-1875989162</t>
  </si>
  <si>
    <t>55</t>
  </si>
  <si>
    <t>890231851</t>
  </si>
  <si>
    <t>Bourání šachet z prostého betonu strojně obestavěného prostoru přes 1,5 do 3 m3</t>
  </si>
  <si>
    <t>-1023405109</t>
  </si>
  <si>
    <t>56</t>
  </si>
  <si>
    <t>894412411</t>
  </si>
  <si>
    <t>Osazení betonových nebo železobetonových dílců pro šachty skruží přechodových</t>
  </si>
  <si>
    <t>779553183</t>
  </si>
  <si>
    <t>57</t>
  </si>
  <si>
    <t>59224121</t>
  </si>
  <si>
    <t>skruž betonová přechodová 62,5/100x60x9cm, stupadla poplastovaná kapsová</t>
  </si>
  <si>
    <t>-355284776</t>
  </si>
  <si>
    <t>58</t>
  </si>
  <si>
    <t>59224148</t>
  </si>
  <si>
    <t>prstenec šachtový vyrovnávací betonový rovný 625x100x100mm</t>
  </si>
  <si>
    <t>1912352947</t>
  </si>
  <si>
    <t>59</t>
  </si>
  <si>
    <t>895941341</t>
  </si>
  <si>
    <t>Osazení vpusti uliční DN 500 z betonových dílců dno s výtokem</t>
  </si>
  <si>
    <t>-1701839880</t>
  </si>
  <si>
    <t>60</t>
  </si>
  <si>
    <t>59223852</t>
  </si>
  <si>
    <t>dno pro uliční vpusť s kalovou prohlubní betonové 450x300x50mm</t>
  </si>
  <si>
    <t>1671938712</t>
  </si>
  <si>
    <t>61</t>
  </si>
  <si>
    <t>59223854</t>
  </si>
  <si>
    <t>skruž pro uliční vpusť s výtokovým otvorem PVC betonová 450x350x50mm</t>
  </si>
  <si>
    <t>-1019551720</t>
  </si>
  <si>
    <t>62</t>
  </si>
  <si>
    <t>59223856</t>
  </si>
  <si>
    <t>skruž pro uliční vpusť horní betonová 450x195x50mm</t>
  </si>
  <si>
    <t>977315305</t>
  </si>
  <si>
    <t>63</t>
  </si>
  <si>
    <t>59223860</t>
  </si>
  <si>
    <t>skruž pro uliční vpusť středová betonová 450x195x50mm</t>
  </si>
  <si>
    <t>-693296147</t>
  </si>
  <si>
    <t>64</t>
  </si>
  <si>
    <t>59223874</t>
  </si>
  <si>
    <t>koš vysoký pro uliční vpusti žárově Pz plech pro rám 500/300mm</t>
  </si>
  <si>
    <t>-836414483</t>
  </si>
  <si>
    <t>65</t>
  </si>
  <si>
    <t>899104112</t>
  </si>
  <si>
    <t>Osazení poklopů litinových nebo ocelových včetně rámů pro třídu zatížení D400, E600</t>
  </si>
  <si>
    <t>1176763654</t>
  </si>
  <si>
    <t>66</t>
  </si>
  <si>
    <t>55241402</t>
  </si>
  <si>
    <t>poklop šachtový s rámem DN 600 třída D400 bez odvětrání</t>
  </si>
  <si>
    <t>-1085367209</t>
  </si>
  <si>
    <t>67</t>
  </si>
  <si>
    <t>899202211</t>
  </si>
  <si>
    <t>Demontáž mříží litinových včetně rámů hmotnosti přes 50 do 100 kg</t>
  </si>
  <si>
    <t>-1123945455</t>
  </si>
  <si>
    <t>68</t>
  </si>
  <si>
    <t>899204112</t>
  </si>
  <si>
    <t>Osazení mříží litinových včetně rámů a košů na bahno pro třídu zatížení D400, E600</t>
  </si>
  <si>
    <t>-1838519587</t>
  </si>
  <si>
    <t>69</t>
  </si>
  <si>
    <t>55242320</t>
  </si>
  <si>
    <t>mříž vtoková litinová plochá 500x500mm</t>
  </si>
  <si>
    <t>1123259639</t>
  </si>
  <si>
    <t>oceň včetně rámu</t>
  </si>
  <si>
    <t>70</t>
  </si>
  <si>
    <t>899302811</t>
  </si>
  <si>
    <t>Demontáž poklopů betonových nebo ŽB včetně rámu hmotnosti přes 50 do 100 kg</t>
  </si>
  <si>
    <t>-187545505</t>
  </si>
  <si>
    <t>71</t>
  </si>
  <si>
    <t>899401111</t>
  </si>
  <si>
    <t>Osazení poklopů litinových ventilových</t>
  </si>
  <si>
    <t>-325193965</t>
  </si>
  <si>
    <t>Ostatní konstrukce a práce-bourání</t>
  </si>
  <si>
    <t>914111111</t>
  </si>
  <si>
    <t>Montáž svislé dopravní značky do velikosti 1 m2 objímkami na sloupek nebo konzolu</t>
  </si>
  <si>
    <t>722452913</t>
  </si>
  <si>
    <t>73</t>
  </si>
  <si>
    <t>40445625</t>
  </si>
  <si>
    <t>informativní značky provozní IP8, IP9, IP11-IP13 500x700mm</t>
  </si>
  <si>
    <t>-1777419510</t>
  </si>
  <si>
    <t>74</t>
  </si>
  <si>
    <t>914511111</t>
  </si>
  <si>
    <t>Montáž sloupku dopravních značek délky do 3,5 m s betonovým základem</t>
  </si>
  <si>
    <t>-73561177</t>
  </si>
  <si>
    <t>75</t>
  </si>
  <si>
    <t>40445230</t>
  </si>
  <si>
    <t>sloupek pro dopravní značku Zn D 70mm v 3,5m</t>
  </si>
  <si>
    <t>2087392568</t>
  </si>
  <si>
    <t>76</t>
  </si>
  <si>
    <t>40445254</t>
  </si>
  <si>
    <t>víčko plastové na sloupek D 70mm</t>
  </si>
  <si>
    <t>749463359</t>
  </si>
  <si>
    <t>77</t>
  </si>
  <si>
    <t>40445257</t>
  </si>
  <si>
    <t>svorka upínací na sloupek D 70mm</t>
  </si>
  <si>
    <t>-1574511724</t>
  </si>
  <si>
    <t>78</t>
  </si>
  <si>
    <t>915211111</t>
  </si>
  <si>
    <t>Vodorovné dopravní značení dělící čáry souvislé š 125 mm bílý plast</t>
  </si>
  <si>
    <t>188459244</t>
  </si>
  <si>
    <t>79</t>
  </si>
  <si>
    <t>915211115</t>
  </si>
  <si>
    <t>Vodorovné dopravní značení dělící čáry souvislé š 125 mm žlutý plast</t>
  </si>
  <si>
    <t>198529922</t>
  </si>
  <si>
    <t>80</t>
  </si>
  <si>
    <t>915221111</t>
  </si>
  <si>
    <t>Vodorovné dopravní značení vodící čáry souvislé š 250 mm bílý plast</t>
  </si>
  <si>
    <t>823882891</t>
  </si>
  <si>
    <t>81</t>
  </si>
  <si>
    <t>915231111</t>
  </si>
  <si>
    <t>Vodorovné dopravní značení přechody pro chodce, šipky, symboly bílý plast</t>
  </si>
  <si>
    <t>-837961726</t>
  </si>
  <si>
    <t>ruční provedení tl. 2-3mm</t>
  </si>
  <si>
    <t>82</t>
  </si>
  <si>
    <t>915611111</t>
  </si>
  <si>
    <t>Předznačení vodorovného liniového značení</t>
  </si>
  <si>
    <t>1577726274</t>
  </si>
  <si>
    <t>143+55+256</t>
  </si>
  <si>
    <t>83</t>
  </si>
  <si>
    <t>915621111</t>
  </si>
  <si>
    <t>Předznačení vodorovného plošného značení</t>
  </si>
  <si>
    <t>-179895994</t>
  </si>
  <si>
    <t>84</t>
  </si>
  <si>
    <t>916231213</t>
  </si>
  <si>
    <t>Osazení chodníkového obrubníku betonového stojatého s boční opěrou do lože z betonu prostého</t>
  </si>
  <si>
    <t>998392677</t>
  </si>
  <si>
    <t>130+440</t>
  </si>
  <si>
    <t>85</t>
  </si>
  <si>
    <t>59217016</t>
  </si>
  <si>
    <t>obrubník betonový chodníkový 1000x80x250mm</t>
  </si>
  <si>
    <t>651764145</t>
  </si>
  <si>
    <t>431,372549019608*1,02 'Přepočtené koeficientem množství</t>
  </si>
  <si>
    <t>86</t>
  </si>
  <si>
    <t>59217032</t>
  </si>
  <si>
    <t>obrubník betonový silniční 1000x150x150mm</t>
  </si>
  <si>
    <t>-2131625149</t>
  </si>
  <si>
    <t>87</t>
  </si>
  <si>
    <t>59217029</t>
  </si>
  <si>
    <t>obrubník betonový silniční nájezdový 1000x150x150mm</t>
  </si>
  <si>
    <t>1723031209</t>
  </si>
  <si>
    <t>88</t>
  </si>
  <si>
    <t>59217030</t>
  </si>
  <si>
    <t>obrubník betonový silniční přechodový 1000x150x150-250mm</t>
  </si>
  <si>
    <t>-1779855105</t>
  </si>
  <si>
    <t>89</t>
  </si>
  <si>
    <t>916241113</t>
  </si>
  <si>
    <t>Osazení obrubníku kamenného ležatého s boční opěrou do lože z betonu prostého</t>
  </si>
  <si>
    <t>991130</t>
  </si>
  <si>
    <t>58380004</t>
  </si>
  <si>
    <t>obrubník kamenný žulový přímý 250x200mm</t>
  </si>
  <si>
    <t>1242819641</t>
  </si>
  <si>
    <t>305</t>
  </si>
  <si>
    <t>-130"využijí se stávající</t>
  </si>
  <si>
    <t>175*1,02 'Přepočtené koeficientem množství</t>
  </si>
  <si>
    <t>91</t>
  </si>
  <si>
    <t>916991121</t>
  </si>
  <si>
    <t>Lože pod obrubníky, krajníky nebo obruby z dlažebních kostek z betonu prostého</t>
  </si>
  <si>
    <t>-1457631665</t>
  </si>
  <si>
    <t>0,2*0,1*305</t>
  </si>
  <si>
    <t>92</t>
  </si>
  <si>
    <t>919735112</t>
  </si>
  <si>
    <t>Řezání stávajícího živičného krytu hl přes 50 do 100 mm</t>
  </si>
  <si>
    <t>1694594756</t>
  </si>
  <si>
    <t>93</t>
  </si>
  <si>
    <t>966006132</t>
  </si>
  <si>
    <t>Odstranění značek dopravních nebo orientačních se sloupky s betonovými patkami</t>
  </si>
  <si>
    <t>-698223264</t>
  </si>
  <si>
    <t>94</t>
  </si>
  <si>
    <t>SE01-M</t>
  </si>
  <si>
    <t>Doprava mobilní zábrany</t>
  </si>
  <si>
    <t>ks</t>
  </si>
  <si>
    <t>-1799387309</t>
  </si>
  <si>
    <t>95</t>
  </si>
  <si>
    <t>SE02-M</t>
  </si>
  <si>
    <t>Montáž segmentů mobilní zábrany</t>
  </si>
  <si>
    <t>box</t>
  </si>
  <si>
    <t>-1005889388</t>
  </si>
  <si>
    <t>96</t>
  </si>
  <si>
    <t>SE02-D</t>
  </si>
  <si>
    <t xml:space="preserve">ohrazení kontejnerových nádob 2 díly - dodávka </t>
  </si>
  <si>
    <t>-520672955</t>
  </si>
  <si>
    <t xml:space="preserve">dodávka mobilní zábrany s ohrazením </t>
  </si>
  <si>
    <t>dle vzoru v projektové dokumentaci (alternativně Asacont - viz foto 1,2 v PD)</t>
  </si>
  <si>
    <t>jako výplň budou použity recyklované profily</t>
  </si>
  <si>
    <t>2"segment 2dílný (2xbox 1100l)</t>
  </si>
  <si>
    <t>97</t>
  </si>
  <si>
    <t>SE03-D</t>
  </si>
  <si>
    <t>ohrazení kontejnerových nádob 3 díly - dodávka</t>
  </si>
  <si>
    <t>1979973480</t>
  </si>
  <si>
    <t>3"segment 3dílný (3xbox 1100l)</t>
  </si>
  <si>
    <t>98</t>
  </si>
  <si>
    <t>SE04-D</t>
  </si>
  <si>
    <t>ohrazení kontejnerových nádob 4 díly, včetně záchytného systému - dodávka</t>
  </si>
  <si>
    <t>883843616</t>
  </si>
  <si>
    <t>oceň včetně záchytného systému</t>
  </si>
  <si>
    <t>1"segment 4dílný (4xbox 1100l)</t>
  </si>
  <si>
    <t>997</t>
  </si>
  <si>
    <t>Přesun sutě</t>
  </si>
  <si>
    <t>99</t>
  </si>
  <si>
    <t>997013847</t>
  </si>
  <si>
    <t>Poplatek za uložení na skládce (skládkovné) odpadu asfaltového s dehtem kód odpadu 17 03 01</t>
  </si>
  <si>
    <t>-1795795930</t>
  </si>
  <si>
    <t>Poznámka k položce:_x000d_
10%</t>
  </si>
  <si>
    <t>20,139</t>
  </si>
  <si>
    <t>100</t>
  </si>
  <si>
    <t>997221551</t>
  </si>
  <si>
    <t>Vodorovná doprava suti ze sypkých materiálů do 1 km</t>
  </si>
  <si>
    <t>1215236283</t>
  </si>
  <si>
    <t>101</t>
  </si>
  <si>
    <t>997221559</t>
  </si>
  <si>
    <t>Příplatek ZKD 1 km u vodorovné dopravy suti ze sypkých materiálů</t>
  </si>
  <si>
    <t>-1228609991</t>
  </si>
  <si>
    <t>Poznámka k položce:_x000d_
dalších 9km</t>
  </si>
  <si>
    <t>589,62*9 'Přepočtené koeficientem množství</t>
  </si>
  <si>
    <t>102</t>
  </si>
  <si>
    <t>997221561</t>
  </si>
  <si>
    <t>Vodorovná doprava suti z kusových materiálů do 1 km</t>
  </si>
  <si>
    <t>-484621541</t>
  </si>
  <si>
    <t>103</t>
  </si>
  <si>
    <t>997221569</t>
  </si>
  <si>
    <t>Příplatek ZKD 1 km u vodorovné dopravy suti z kusových materiálů</t>
  </si>
  <si>
    <t>-1222069934</t>
  </si>
  <si>
    <t>755,001*9 'Přepočtené koeficientem množství</t>
  </si>
  <si>
    <t>104</t>
  </si>
  <si>
    <t>997221861</t>
  </si>
  <si>
    <t>Poplatek za uložení stavebního odpadu na recyklační skládce (skládkovné) z prostého betonu pod kódem 17 01 01</t>
  </si>
  <si>
    <t>-827918614</t>
  </si>
  <si>
    <t>105</t>
  </si>
  <si>
    <t>997221873</t>
  </si>
  <si>
    <t>Poplatek za uložení stavebního odpadu na recyklační skládce (skládkovné) zeminy a kamení zatříděného do Katalogu odpadů pod kódem 17 05 04</t>
  </si>
  <si>
    <t>-944781519</t>
  </si>
  <si>
    <t>106</t>
  </si>
  <si>
    <t>997221875</t>
  </si>
  <si>
    <t>Poplatek za uložení stavebního odpadu na recyklační skládce (skládkovné) asfaltového bez obsahu dehtu zatříděného do Katalogu odpadů pod kódem 17 03 02</t>
  </si>
  <si>
    <t>-2088446744</t>
  </si>
  <si>
    <t>Poznámka k položce:_x000d_
90%</t>
  </si>
  <si>
    <t>998</t>
  </si>
  <si>
    <t>Přesun hmot</t>
  </si>
  <si>
    <t>107</t>
  </si>
  <si>
    <t>998223011</t>
  </si>
  <si>
    <t>Přesun hmot pro pozemní komunikace s krytem dlážděným</t>
  </si>
  <si>
    <t>-12199136</t>
  </si>
  <si>
    <t>HZS</t>
  </si>
  <si>
    <t>Hodinové zúčtovací sazby</t>
  </si>
  <si>
    <t>108</t>
  </si>
  <si>
    <t>HZS1212</t>
  </si>
  <si>
    <t>Hodinová zúčtovací sazba kopáč</t>
  </si>
  <si>
    <t>hod</t>
  </si>
  <si>
    <t>512</t>
  </si>
  <si>
    <t>1326392943</t>
  </si>
  <si>
    <t>pomocné práce u poklopů šachet, u objektů, sondy</t>
  </si>
  <si>
    <t>109</t>
  </si>
  <si>
    <t>HZS1291</t>
  </si>
  <si>
    <t>Hodinová zúčtovací sazba pomocný stavební dělník</t>
  </si>
  <si>
    <t>-263913981</t>
  </si>
  <si>
    <t>pomocné práce u poklopů šachet, u objektů</t>
  </si>
  <si>
    <t>110</t>
  </si>
  <si>
    <t>HZS1301</t>
  </si>
  <si>
    <t>Hodinová zúčtovací sazba zedník</t>
  </si>
  <si>
    <t>1617980134</t>
  </si>
  <si>
    <t xml:space="preserve">pomocné práce u poklopů šachet, u objektů, opravy </t>
  </si>
  <si>
    <t>A1_CYKY16</t>
  </si>
  <si>
    <t>délka kabelů CYKY 4*16mm2</t>
  </si>
  <si>
    <t>275</t>
  </si>
  <si>
    <t>A2_STOŽÁR</t>
  </si>
  <si>
    <t>počet stožárů</t>
  </si>
  <si>
    <t>A3_HLAVA</t>
  </si>
  <si>
    <t>počet ukončení kabelu</t>
  </si>
  <si>
    <t>A4_SVÍTIDLA</t>
  </si>
  <si>
    <t>počet svítidel</t>
  </si>
  <si>
    <t>A4_VÝLOŽNÍK</t>
  </si>
  <si>
    <t>počet výložníků</t>
  </si>
  <si>
    <t>A5_CYKY15</t>
  </si>
  <si>
    <t>délka kabelů CYKY 5*1,5mm2</t>
  </si>
  <si>
    <t>120</t>
  </si>
  <si>
    <t>A6_RÝHA40</t>
  </si>
  <si>
    <t xml:space="preserve">šířka rýhy 40cm, hloubka rýhy 60cm   </t>
  </si>
  <si>
    <t>200</t>
  </si>
  <si>
    <t>ZRN2 - VEŘEJNÉ OSVĚTLENÍ</t>
  </si>
  <si>
    <t>A7_RÝHA120</t>
  </si>
  <si>
    <t xml:space="preserve">šířka rýhy 40cm, hloubka rýhy 120cm   </t>
  </si>
  <si>
    <t>A8_PATKA</t>
  </si>
  <si>
    <t xml:space="preserve">základ pro stožár   </t>
  </si>
  <si>
    <t>9,72</t>
  </si>
  <si>
    <t>RICHARD HUBENÝ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</si>
  <si>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</si>
  <si>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</si>
  <si>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</si>
  <si>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</si>
  <si>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Práce a dodávky M</t>
  </si>
  <si>
    <t>21-M</t>
  </si>
  <si>
    <t>Elektromontáže</t>
  </si>
  <si>
    <t>210100001</t>
  </si>
  <si>
    <t>Ukončení vodičů v rozváděči nebo na přístroji včetně zapojení průřezu žíly do 2,5 mm2</t>
  </si>
  <si>
    <t>-1893669413</t>
  </si>
  <si>
    <t>Poznámka k položce:_x000d_
počet vodičů</t>
  </si>
  <si>
    <t>10*5 'Přepočtené koeficientem množství</t>
  </si>
  <si>
    <t>210100003</t>
  </si>
  <si>
    <t>Ukončení vodičů v rozváděči nebo na přístroji včetně zapojení průřezu žíly do 16 mm2</t>
  </si>
  <si>
    <t>651494908</t>
  </si>
  <si>
    <t>Poznámka k položce:_x000d_
4xvodič</t>
  </si>
  <si>
    <t>20*4 'Přepočtené koeficientem množství</t>
  </si>
  <si>
    <t>210100152</t>
  </si>
  <si>
    <t>Ukončení kabelů smršťovací záklopkou nebo páskou se zapojením bez letování žíly do 4x35 mm2</t>
  </si>
  <si>
    <t>-1103808237</t>
  </si>
  <si>
    <t>35436315</t>
  </si>
  <si>
    <t>hlava rozdělovací smršťovaná přímá do 1kV SKE 4f/3+4 kabel 27-45mm/průřez 35-150mm</t>
  </si>
  <si>
    <t>128</t>
  </si>
  <si>
    <t>-709858237</t>
  </si>
  <si>
    <t>210202013</t>
  </si>
  <si>
    <t>Montáž svítidel výbojkových průmyslových stropních závěsných na výložník</t>
  </si>
  <si>
    <t>-1800100933</t>
  </si>
  <si>
    <t>SV01</t>
  </si>
  <si>
    <t>svítidlo dle specifikace</t>
  </si>
  <si>
    <t>SPEC</t>
  </si>
  <si>
    <t>1453748242</t>
  </si>
  <si>
    <t>při objednávce uvést název stavby!</t>
  </si>
  <si>
    <t>Svítidlo SITECO Streetlight SL 11 mini/ST1.2P1.0 (5XC2G51E08HE) 58,6W</t>
  </si>
  <si>
    <t>SV02</t>
  </si>
  <si>
    <t>1549687121</t>
  </si>
  <si>
    <t xml:space="preserve">Svítidlo SITECO  Streetlight SL 21 mini | PC-R (5XE6G43A08HB) 66W </t>
  </si>
  <si>
    <t>210204011</t>
  </si>
  <si>
    <t>Montáž stožárů osvětlení ocelových samostatně stojících délky do 12 m</t>
  </si>
  <si>
    <t>874591353</t>
  </si>
  <si>
    <t>ST01</t>
  </si>
  <si>
    <t>stožár dle specifikace</t>
  </si>
  <si>
    <t>761235463</t>
  </si>
  <si>
    <t xml:space="preserve">stožáru JB8T  159/133/114   včetně ochranné manžety</t>
  </si>
  <si>
    <t>ST02</t>
  </si>
  <si>
    <t>-2126917538</t>
  </si>
  <si>
    <t>210204103</t>
  </si>
  <si>
    <t>Montáž výložníků osvětlení jednoramenných sloupových hmotnosti do 35 kg</t>
  </si>
  <si>
    <t>1948013209</t>
  </si>
  <si>
    <t>VL01</t>
  </si>
  <si>
    <t>výložník dle specifikace</t>
  </si>
  <si>
    <t>527666102</t>
  </si>
  <si>
    <t xml:space="preserve">výložník  V1/114-1500 (A1-A3) </t>
  </si>
  <si>
    <t>VL02</t>
  </si>
  <si>
    <t>-1703742901</t>
  </si>
  <si>
    <t xml:space="preserve">výložník  V1/114-2500 (A5-A7) </t>
  </si>
  <si>
    <t>VL03</t>
  </si>
  <si>
    <t>57746705</t>
  </si>
  <si>
    <t xml:space="preserve">výložník  V2/114-2000/90     (stožár A4)</t>
  </si>
  <si>
    <t>VL04</t>
  </si>
  <si>
    <t>-429487038</t>
  </si>
  <si>
    <t xml:space="preserve">výložník    UD1-4500/D   (stožár B1)  </t>
  </si>
  <si>
    <t>VL05</t>
  </si>
  <si>
    <t>1436795270</t>
  </si>
  <si>
    <t xml:space="preserve">výložníkUD1-3000/D    (stožár B2)</t>
  </si>
  <si>
    <t>210204201</t>
  </si>
  <si>
    <t>Montáž elektrovýzbroje stožárů osvětlení 1 okruh</t>
  </si>
  <si>
    <t>-1076899903</t>
  </si>
  <si>
    <t>SR01</t>
  </si>
  <si>
    <t>svorkovnice</t>
  </si>
  <si>
    <t>-1886198752</t>
  </si>
  <si>
    <t>Poznámka k položce:_x000d_
SR721-25/N</t>
  </si>
  <si>
    <t xml:space="preserve">SvorkovniceSV6.16.4   H116110</t>
  </si>
  <si>
    <t>SR02</t>
  </si>
  <si>
    <t xml:space="preserve">svorkovnice </t>
  </si>
  <si>
    <t>365309819</t>
  </si>
  <si>
    <t xml:space="preserve">SvorkovniceSV6.16.4/2   H116115</t>
  </si>
  <si>
    <t>210220022</t>
  </si>
  <si>
    <t>Montáž uzemňovacího vedení vodičů FeZn pomocí svorek v zemi drátem do 10 mm ve městské zástavbě</t>
  </si>
  <si>
    <t>-626197236</t>
  </si>
  <si>
    <t>35441073</t>
  </si>
  <si>
    <t>drát D 10mm FeZn</t>
  </si>
  <si>
    <t>-2113330003</t>
  </si>
  <si>
    <t>Poznámka k položce:_x000d_
převod kg/m</t>
  </si>
  <si>
    <t>275*0,62 'Přepočtené koeficientem množství</t>
  </si>
  <si>
    <t>210812035</t>
  </si>
  <si>
    <t>Montáž kabel Cu plný kulatý do 1 kV 4x16 mm2 uložený volně nebo v liště (CYKY)</t>
  </si>
  <si>
    <t>-1871282018</t>
  </si>
  <si>
    <t>34111080</t>
  </si>
  <si>
    <t>kabel silový s Cu jádrem 1 kV 4x16mm2</t>
  </si>
  <si>
    <t>1241361609</t>
  </si>
  <si>
    <t>210812061</t>
  </si>
  <si>
    <t>Montáž kabel Cu plný kulatý do 1 kV 5x1,5 až 2,5 mm2 uložený volně nebo v liště (CYKY)</t>
  </si>
  <si>
    <t>652335543</t>
  </si>
  <si>
    <t>34111090</t>
  </si>
  <si>
    <t>kabel silový s Cu jádrem 1 kV 5x1,5mm2</t>
  </si>
  <si>
    <t>1921770974</t>
  </si>
  <si>
    <t>218202013</t>
  </si>
  <si>
    <t>Demontáž svítidla výbojkového průmyslového nebo venkovního z výložníku</t>
  </si>
  <si>
    <t>-565791258</t>
  </si>
  <si>
    <t>218204011</t>
  </si>
  <si>
    <t>Demontáž stožárů osvětlení ocelových samostatně stojících délky do 12 m</t>
  </si>
  <si>
    <t>874236797</t>
  </si>
  <si>
    <t>218204100</t>
  </si>
  <si>
    <t>Demontáž výložníků osvětlení jednoramenných nástěnných hmotnosti do 35 kg</t>
  </si>
  <si>
    <t>1832564580</t>
  </si>
  <si>
    <t>PM</t>
  </si>
  <si>
    <t>Přidružený materiál</t>
  </si>
  <si>
    <t>%</t>
  </si>
  <si>
    <t>-1888755844</t>
  </si>
  <si>
    <t>PPV</t>
  </si>
  <si>
    <t>Podíl přidružených výkonů</t>
  </si>
  <si>
    <t>-251287936</t>
  </si>
  <si>
    <t>ZV</t>
  </si>
  <si>
    <t>Zednické výpomoci</t>
  </si>
  <si>
    <t>1113196021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</si>
  <si>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</si>
  <si>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</si>
  <si>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</si>
  <si>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</si>
  <si>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</si>
  <si>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-1268028695</t>
  </si>
  <si>
    <t>Poznámka k položce:_x000d_
převod m/km</t>
  </si>
  <si>
    <t>275*0,001 'Přepočtené koeficientem množství</t>
  </si>
  <si>
    <t>460131114</t>
  </si>
  <si>
    <t>Hloubení nezapažených jam při elektromontážích ručně v hornině tř II skupiny 4</t>
  </si>
  <si>
    <t>-820338371</t>
  </si>
  <si>
    <t>460171253</t>
  </si>
  <si>
    <t>Hloubení kabelových nezapažených rýh strojně š 50 cm hl 60 cm v hornině tř II skupiny 4</t>
  </si>
  <si>
    <t>272621187</t>
  </si>
  <si>
    <t>460171323</t>
  </si>
  <si>
    <t>Hloubení kabelových nezapažených rýh strojně š 50 cm hl 120 cm v hornině tř II skupiny 4</t>
  </si>
  <si>
    <t>1076008270</t>
  </si>
  <si>
    <t>460451253</t>
  </si>
  <si>
    <t>Zásyp kabelových rýh strojně se zhutněním š 50 cm hl 50 cm z horniny tř II skupiny 4</t>
  </si>
  <si>
    <t>2038562185</t>
  </si>
  <si>
    <t>460451323</t>
  </si>
  <si>
    <t>Zásyp kabelových rýh strojně se zhutněním š 50 cm hl 110 cm z horniny tř II skupiny 4</t>
  </si>
  <si>
    <t>1855044647</t>
  </si>
  <si>
    <t>460641111</t>
  </si>
  <si>
    <t>Základové konstrukce při elektromontážích z monolitického betonu tř. C 8/10</t>
  </si>
  <si>
    <t>1839419587</t>
  </si>
  <si>
    <t>0,5*0,2*A7_RÝHA120</t>
  </si>
  <si>
    <t>460641113</t>
  </si>
  <si>
    <t>Základové konstrukce při elektromontážích z monolitického betonu tř. C 16/20</t>
  </si>
  <si>
    <t>-1723659067</t>
  </si>
  <si>
    <t>460661512</t>
  </si>
  <si>
    <t>Kabelové lože z písku pro kabely nn kryté plastovou fólií š lože přes 25 do 50 cm</t>
  </si>
  <si>
    <t>348070778</t>
  </si>
  <si>
    <t>460791113</t>
  </si>
  <si>
    <t>Montáž trubek ochranných plastových uložených volně do rýhy tuhých D přes 50 do 90 mm</t>
  </si>
  <si>
    <t>1518607905</t>
  </si>
  <si>
    <t>KF 09063</t>
  </si>
  <si>
    <t>34571364</t>
  </si>
  <si>
    <t>trubka elektroinstalační HDPE tuhá dvouplášťová korugovaná D 75/90mm</t>
  </si>
  <si>
    <t>-1606563532</t>
  </si>
  <si>
    <t>275*1,05 'Přepočtené koeficientem množství</t>
  </si>
  <si>
    <t>460881112</t>
  </si>
  <si>
    <t>Kryt vozovky a chodníku z betonu prostého při elektromontážích tl přes 5 do 10 cm</t>
  </si>
  <si>
    <t>1384773581</t>
  </si>
  <si>
    <t>468011113</t>
  </si>
  <si>
    <t>Odstranění podkladu nebo krytu komunikace při elektromontážích z kameniva těženého tl přes 20 do 30 cm</t>
  </si>
  <si>
    <t>554769916</t>
  </si>
  <si>
    <t>468011131</t>
  </si>
  <si>
    <t>Odstranění podkladu nebo krytu komunikace při elektromontážích z betonu prostého tl do 15 cm</t>
  </si>
  <si>
    <t>-1471699160</t>
  </si>
  <si>
    <t>468011142</t>
  </si>
  <si>
    <t>Odstranění podkladu nebo krytu komunikace při elektromontážích ze živice tl přes 5 do 10 cm</t>
  </si>
  <si>
    <t>-541004515</t>
  </si>
  <si>
    <t>468041122</t>
  </si>
  <si>
    <t>Řezání živičného podkladu nebo krytu při elektromontážích hl přes 5 do 10 cm</t>
  </si>
  <si>
    <t>-1109322764</t>
  </si>
  <si>
    <t>58-M</t>
  </si>
  <si>
    <t>Revize vyhrazených technických zařízení</t>
  </si>
  <si>
    <t>580108013</t>
  </si>
  <si>
    <t>Kontrola stavu 5 až 10 stožárových svítidel parkových nebo sadových</t>
  </si>
  <si>
    <t>-1849117523</t>
  </si>
  <si>
    <t>K01</t>
  </si>
  <si>
    <t>Nastavení svítidla podle měření vertikální osvětlenosti včetně protokolu měření</t>
  </si>
  <si>
    <t>347317235</t>
  </si>
  <si>
    <t>ocenit včetně celkové prohlídky elektroinstalace</t>
  </si>
  <si>
    <t xml:space="preserve">měření intenzity elektrického osvětlení po dokončení  VO a předložení protokolu o měření  intenzity elektrického osvětlení</t>
  </si>
  <si>
    <t>K02</t>
  </si>
  <si>
    <t xml:space="preserve">Provedení označení (očíslování) stožárů </t>
  </si>
  <si>
    <t>-538237839</t>
  </si>
  <si>
    <t>VON - VEDLEJŠÍ A OSTATNÍ NÁKLADY</t>
  </si>
  <si>
    <t>00266621</t>
  </si>
  <si>
    <t>CZ00266621</t>
  </si>
  <si>
    <t>25045393</t>
  </si>
  <si>
    <t>CZ25045393</t>
  </si>
  <si>
    <t>ING. VLADIMÍR PLHÁK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</si>
  <si>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</si>
  <si>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</si>
  <si>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</si>
  <si>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</si>
  <si>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</si>
  <si>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</si>
  <si>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</si>
  <si>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</si>
  <si>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</si>
  <si>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</si>
  <si>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Nh</t>
  </si>
  <si>
    <t>1024</t>
  </si>
  <si>
    <t>877113376</t>
  </si>
  <si>
    <t xml:space="preserve">20"ruční výkopy sondy pro zjištění sítí  (HZS1212 kopáč)</t>
  </si>
  <si>
    <t>012103000</t>
  </si>
  <si>
    <t>Geodetické práce před výstavbou</t>
  </si>
  <si>
    <t>1429413019</t>
  </si>
  <si>
    <t>10"HZS4221 geodet</t>
  </si>
  <si>
    <t>012203000</t>
  </si>
  <si>
    <t>Geodetické práce při provádění stavby</t>
  </si>
  <si>
    <t>959319093</t>
  </si>
  <si>
    <t>012303000</t>
  </si>
  <si>
    <t>Geodetické práce po výstavbě</t>
  </si>
  <si>
    <t>119842150</t>
  </si>
  <si>
    <t>20"HZS4221 geodet</t>
  </si>
  <si>
    <t>012403000</t>
  </si>
  <si>
    <t>Kartografické práce</t>
  </si>
  <si>
    <t>CS ÚRS 2023 01</t>
  </si>
  <si>
    <t>73020716</t>
  </si>
  <si>
    <t>geometrický plán</t>
  </si>
  <si>
    <t>30"HZS4221 geodet</t>
  </si>
  <si>
    <t>013254000</t>
  </si>
  <si>
    <t>Dokumentace skutečného provedení stavby</t>
  </si>
  <si>
    <t>-778439289</t>
  </si>
  <si>
    <t>20"HZS4232 technik odborný</t>
  </si>
  <si>
    <t>VRN3</t>
  </si>
  <si>
    <t>Zařízení staveniště</t>
  </si>
  <si>
    <t>030001000</t>
  </si>
  <si>
    <t>Kpl</t>
  </si>
  <si>
    <t>1476588557</t>
  </si>
  <si>
    <t>1"zařízení staveniště - ocenit zejména:</t>
  </si>
  <si>
    <t>Náklady na stavební buňky</t>
  </si>
  <si>
    <t>Skládky na staveništi, osvětlení</t>
  </si>
  <si>
    <t>Náklady na provoz a údržbu vybavení staveniště, energie</t>
  </si>
  <si>
    <t>Oplocení, informační tabule</t>
  </si>
  <si>
    <t>Rozebrání, bourání a odvoz zařízení staveniště</t>
  </si>
  <si>
    <t>Úprava terénu po zrušení zařízení staveniště</t>
  </si>
  <si>
    <t>034403000</t>
  </si>
  <si>
    <t>Dopravní značení na staveništi</t>
  </si>
  <si>
    <t>1552599084</t>
  </si>
  <si>
    <t>přechodné DZ - ocenit zejména:</t>
  </si>
  <si>
    <t>přechodné DZ - pronájem, montáž a demontáž značek</t>
  </si>
  <si>
    <t>VRN4</t>
  </si>
  <si>
    <t>Inženýrská činnost</t>
  </si>
  <si>
    <t>043134000</t>
  </si>
  <si>
    <t>Zkoušky zatěžovací</t>
  </si>
  <si>
    <t>-457493789</t>
  </si>
  <si>
    <t>počet zkoušek - 4</t>
  </si>
  <si>
    <t>32"HZS4232 technik odborný</t>
  </si>
  <si>
    <t>SEZNAM FIGUR</t>
  </si>
  <si>
    <t>Výměra</t>
  </si>
  <si>
    <t>BOURÁNÍ ASFALTOVÉ KOMUNIKACE</t>
  </si>
  <si>
    <t>výkres bouracích prací</t>
  </si>
  <si>
    <t>1103</t>
  </si>
  <si>
    <t>BOURÁNÍ ASFALTOVÉHO CHODNÍKU</t>
  </si>
  <si>
    <t>123</t>
  </si>
  <si>
    <t>DEM7</t>
  </si>
  <si>
    <t>BOURÁNÍ DLÁŽDĚNÉHO CHODNÍKU</t>
  </si>
  <si>
    <t>125</t>
  </si>
  <si>
    <t>výkres situace</t>
  </si>
  <si>
    <t>5*2</t>
  </si>
  <si>
    <t>KCE240MMB</t>
  </si>
  <si>
    <t>KCE 240MM KRYT Z DLAŽBY POVRCH HLADKÝ, BARVA ČERNÁ</t>
  </si>
  <si>
    <t>520/4*1</t>
  </si>
  <si>
    <t>KCE240MMD</t>
  </si>
  <si>
    <t>520/4*3</t>
  </si>
  <si>
    <t>KCE240MMR</t>
  </si>
  <si>
    <t>KCE320MMD</t>
  </si>
  <si>
    <t>KCE320MMR</t>
  </si>
  <si>
    <t>KCE 320MM KRYT Z DLAŽBY POVRCH RELIÉFNÍ, BARVA ČERVENÁ</t>
  </si>
  <si>
    <t>1259</t>
  </si>
  <si>
    <t>45*0,3"pro chodníky</t>
  </si>
  <si>
    <t>DEM1*0,15</t>
  </si>
  <si>
    <t>DEM5*0,20</t>
  </si>
  <si>
    <t>DEM8*0,25</t>
  </si>
  <si>
    <t>0,6*1,2*DN150</t>
  </si>
  <si>
    <t xml:space="preserve"> ZRN1</t>
  </si>
  <si>
    <t>Použití figury:</t>
  </si>
  <si>
    <t>BOURÁNÍ ASFALTOVÉHO CHODNÍKU - NOVÁ KCE 200MM</t>
  </si>
  <si>
    <t>UV*1,5</t>
  </si>
  <si>
    <t>450*0,2</t>
  </si>
  <si>
    <t>KCE450MMAB*0,5"aktivní zóna</t>
  </si>
  <si>
    <t>DEM5*0,25</t>
  </si>
  <si>
    <t>DEM8*0,35</t>
  </si>
  <si>
    <t>DEM9*0,15</t>
  </si>
  <si>
    <t xml:space="preserve"> ZRN2</t>
  </si>
  <si>
    <t>215</t>
  </si>
  <si>
    <t>10*6</t>
  </si>
  <si>
    <t>2"do 6m</t>
  </si>
  <si>
    <t>7"do 8m</t>
  </si>
  <si>
    <t>0,8*0,8*1,5*7</t>
  </si>
  <si>
    <t>1,0*1,0*1,5*2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</si>
</sst>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23-02-11-1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LITOMĚŘICKÁ - DOPRAVNÍ ÚPRAVY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TEPLICE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TEPLICE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RAPID MOST SPOL. S 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ING.VLADIMÍR PLHÁK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'ZRN1 - KOMUNIKACE'!J30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'ZRN1 - KOMUNIKACE'!P126</f>
        <v>0</v>
      </c>
      <c r="AV95" s="128">
        <f>'ZRN1 - KOMUNIKACE'!J33</f>
        <v>0</v>
      </c>
      <c r="AW95" s="128">
        <f>'ZRN1 - KOMUNIKACE'!J34</f>
        <v>0</v>
      </c>
      <c r="AX95" s="128">
        <f>'ZRN1 - KOMUNIKACE'!J35</f>
        <v>0</v>
      </c>
      <c r="AY95" s="128">
        <f>'ZRN1 - KOMUNIKACE'!J36</f>
        <v>0</v>
      </c>
      <c r="AZ95" s="128">
        <f>'ZRN1 - KOMUNIKACE'!F33</f>
        <v>0</v>
      </c>
      <c r="BA95" s="128">
        <f>'ZRN1 - KOMUNIKACE'!F34</f>
        <v>0</v>
      </c>
      <c r="BB95" s="128">
        <f>'ZRN1 - KOMUNIKACE'!F35</f>
        <v>0</v>
      </c>
      <c r="BC95" s="128">
        <f>'ZRN1 - KOMUNIKACE'!F36</f>
        <v>0</v>
      </c>
      <c r="BD95" s="130">
        <f>'ZRN1 - KOMUNIKACE'!F37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'ZRN2 - VEŘEJNÉ OSVĚTLENÍ'!J30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'ZRN2 - VEŘEJNÉ OSVĚTLENÍ'!P120</f>
        <v>0</v>
      </c>
      <c r="AV96" s="128">
        <f>'ZRN2 - VEŘEJNÉ OSVĚTLENÍ'!J33</f>
        <v>0</v>
      </c>
      <c r="AW96" s="128">
        <f>'ZRN2 - VEŘEJNÉ OSVĚTLENÍ'!J34</f>
        <v>0</v>
      </c>
      <c r="AX96" s="128">
        <f>'ZRN2 - VEŘEJNÉ OSVĚTLENÍ'!J35</f>
        <v>0</v>
      </c>
      <c r="AY96" s="128">
        <f>'ZRN2 - VEŘEJNÉ OSVĚTLENÍ'!J36</f>
        <v>0</v>
      </c>
      <c r="AZ96" s="128">
        <f>'ZRN2 - VEŘEJNÉ OSVĚTLENÍ'!F33</f>
        <v>0</v>
      </c>
      <c r="BA96" s="128">
        <f>'ZRN2 - VEŘEJNÉ OSVĚTLENÍ'!F34</f>
        <v>0</v>
      </c>
      <c r="BB96" s="128">
        <f>'ZRN2 - VEŘEJNÉ OSVĚTLENÍ'!F35</f>
        <v>0</v>
      </c>
      <c r="BC96" s="128">
        <f>'ZRN2 - VEŘEJNÉ OSVĚTLENÍ'!F36</f>
        <v>0</v>
      </c>
      <c r="BD96" s="130">
        <f>'ZRN2 - VEŘEJNÉ OSVĚTLENÍ'!F37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'VON - VEDLEJŠÍ A OSTATNÍ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90</v>
      </c>
      <c r="AR97" s="126"/>
      <c r="AS97" s="132">
        <v>0</v>
      </c>
      <c r="AT97" s="133">
        <f>ROUND(SUM(AV97:AW97),2)</f>
        <v>0</v>
      </c>
      <c r="AU97" s="134">
        <f>'VON - VEDLEJŠÍ A OSTATNÍ ...'!P120</f>
        <v>0</v>
      </c>
      <c r="AV97" s="133">
        <f>'VON - VEDLEJŠÍ A OSTATNÍ ...'!J33</f>
        <v>0</v>
      </c>
      <c r="AW97" s="133">
        <f>'VON - VEDLEJŠÍ A OSTATNÍ ...'!J34</f>
        <v>0</v>
      </c>
      <c r="AX97" s="133">
        <f>'VON - VEDLEJŠÍ A OSTATNÍ ...'!J35</f>
        <v>0</v>
      </c>
      <c r="AY97" s="133">
        <f>'VON - VEDLEJŠÍ A OSTATNÍ ...'!J36</f>
        <v>0</v>
      </c>
      <c r="AZ97" s="133">
        <f>'VON - VEDLEJŠÍ A OSTATNÍ ...'!F33</f>
        <v>0</v>
      </c>
      <c r="BA97" s="133">
        <f>'VON - VEDLEJŠÍ A OSTATNÍ ...'!F34</f>
        <v>0</v>
      </c>
      <c r="BB97" s="133">
        <f>'VON - VEDLEJŠÍ A OSTATNÍ ...'!F35</f>
        <v>0</v>
      </c>
      <c r="BC97" s="133">
        <f>'VON - VEDLEJŠÍ A OSTATNÍ ...'!F36</f>
        <v>0</v>
      </c>
      <c r="BD97" s="135">
        <f>'VON - VEDLEJŠÍ A OSTATNÍ 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ZeRpw4YRVTcIYMd4X3+r9aTzY1L8duXF0dP0XjEy/Vjz9zsvo57sLAyszMDKS3EFpwyCGmrv8rmJeGkPh1dc5g==" hashValue="BuJi7/+4c/3Y/U/5xFsEZvpOrffSreZjruB+E5F1BTelMZun0OsTrB0NpnGVNWkok9+rt9bLlV/AhsC9RCPqH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ZRN1 - KOMUNIKACE'!C2" display="/"/>
    <hyperlink ref="A96" location="'ZRN2 - VEŘEJNÉ OSVĚTLENÍ'!C2" display="/"/>
    <hyperlink ref="A9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136" t="s">
        <v>93</v>
      </c>
      <c r="BA2" s="136" t="s">
        <v>94</v>
      </c>
      <c r="BB2" s="136" t="s">
        <v>95</v>
      </c>
      <c r="BC2" s="136" t="s">
        <v>96</v>
      </c>
      <c r="BD2" s="136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  <c r="AZ3" s="136" t="s">
        <v>98</v>
      </c>
      <c r="BA3" s="136" t="s">
        <v>99</v>
      </c>
      <c r="BB3" s="136" t="s">
        <v>95</v>
      </c>
      <c r="BC3" s="136" t="s">
        <v>100</v>
      </c>
      <c r="BD3" s="136" t="s">
        <v>97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102</v>
      </c>
      <c r="BA4" s="136" t="s">
        <v>103</v>
      </c>
      <c r="BB4" s="136" t="s">
        <v>95</v>
      </c>
      <c r="BC4" s="136" t="s">
        <v>104</v>
      </c>
      <c r="BD4" s="136" t="s">
        <v>97</v>
      </c>
    </row>
    <row r="5" s="1" customFormat="1" ht="6.96" customHeight="1">
      <c r="B5" s="20"/>
      <c r="L5" s="20"/>
      <c r="AZ5" s="136" t="s">
        <v>105</v>
      </c>
      <c r="BA5" s="136" t="s">
        <v>106</v>
      </c>
      <c r="BB5" s="136" t="s">
        <v>95</v>
      </c>
      <c r="BC5" s="136" t="s">
        <v>107</v>
      </c>
      <c r="BD5" s="136" t="s">
        <v>97</v>
      </c>
    </row>
    <row r="6" s="1" customFormat="1" ht="12" customHeight="1">
      <c r="B6" s="20"/>
      <c r="D6" s="141" t="s">
        <v>16</v>
      </c>
      <c r="L6" s="20"/>
      <c r="AZ6" s="136" t="s">
        <v>108</v>
      </c>
      <c r="BA6" s="136" t="s">
        <v>109</v>
      </c>
      <c r="BB6" s="136" t="s">
        <v>95</v>
      </c>
      <c r="BC6" s="136" t="s">
        <v>7</v>
      </c>
      <c r="BD6" s="136" t="s">
        <v>97</v>
      </c>
    </row>
    <row r="7" s="1" customFormat="1" ht="16.5" customHeight="1">
      <c r="B7" s="20"/>
      <c r="E7" s="142" t="str">
        <f>'Rekapitulace stavby'!K6</f>
        <v>LITOMĚŘICKÁ - DOPRAVNÍ ÚPRAVY</v>
      </c>
      <c r="F7" s="141"/>
      <c r="G7" s="141"/>
      <c r="H7" s="141"/>
      <c r="L7" s="20"/>
      <c r="AZ7" s="136" t="s">
        <v>110</v>
      </c>
      <c r="BA7" s="136" t="s">
        <v>111</v>
      </c>
      <c r="BB7" s="136" t="s">
        <v>95</v>
      </c>
      <c r="BC7" s="136" t="s">
        <v>112</v>
      </c>
      <c r="BD7" s="136" t="s">
        <v>97</v>
      </c>
    </row>
    <row r="8" s="2" customFormat="1" ht="12" customHeight="1">
      <c r="A8" s="38"/>
      <c r="B8" s="44"/>
      <c r="C8" s="38"/>
      <c r="D8" s="141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114</v>
      </c>
      <c r="BA8" s="136" t="s">
        <v>115</v>
      </c>
      <c r="BB8" s="136" t="s">
        <v>95</v>
      </c>
      <c r="BC8" s="136" t="s">
        <v>8</v>
      </c>
      <c r="BD8" s="136" t="s">
        <v>97</v>
      </c>
    </row>
    <row r="9" s="2" customFormat="1" ht="16.5" customHeight="1">
      <c r="A9" s="38"/>
      <c r="B9" s="44"/>
      <c r="C9" s="38"/>
      <c r="D9" s="38"/>
      <c r="E9" s="143" t="s">
        <v>116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117</v>
      </c>
      <c r="BA9" s="136" t="s">
        <v>118</v>
      </c>
      <c r="BB9" s="136" t="s">
        <v>95</v>
      </c>
      <c r="BC9" s="136" t="s">
        <v>119</v>
      </c>
      <c r="BD9" s="136" t="s">
        <v>97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120</v>
      </c>
      <c r="BA10" s="136" t="s">
        <v>121</v>
      </c>
      <c r="BB10" s="136" t="s">
        <v>122</v>
      </c>
      <c r="BC10" s="136" t="s">
        <v>123</v>
      </c>
      <c r="BD10" s="136" t="s">
        <v>97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6" t="s">
        <v>124</v>
      </c>
      <c r="BA11" s="136" t="s">
        <v>125</v>
      </c>
      <c r="BB11" s="136" t="s">
        <v>95</v>
      </c>
      <c r="BC11" s="136" t="s">
        <v>126</v>
      </c>
      <c r="BD11" s="136" t="s">
        <v>97</v>
      </c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24. 1. 2024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36" t="s">
        <v>127</v>
      </c>
      <c r="BA12" s="136" t="s">
        <v>128</v>
      </c>
      <c r="BB12" s="136" t="s">
        <v>95</v>
      </c>
      <c r="BC12" s="136" t="s">
        <v>129</v>
      </c>
      <c r="BD12" s="136" t="s">
        <v>97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36" t="s">
        <v>130</v>
      </c>
      <c r="BA13" s="136" t="s">
        <v>131</v>
      </c>
      <c r="BB13" s="136" t="s">
        <v>95</v>
      </c>
      <c r="BC13" s="136" t="s">
        <v>132</v>
      </c>
      <c r="BD13" s="136" t="s">
        <v>97</v>
      </c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36" t="s">
        <v>133</v>
      </c>
      <c r="BA14" s="136" t="s">
        <v>134</v>
      </c>
      <c r="BB14" s="136" t="s">
        <v>95</v>
      </c>
      <c r="BC14" s="136" t="s">
        <v>135</v>
      </c>
      <c r="BD14" s="136" t="s">
        <v>97</v>
      </c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36" t="s">
        <v>136</v>
      </c>
      <c r="BA15" s="136" t="s">
        <v>137</v>
      </c>
      <c r="BB15" s="136" t="s">
        <v>95</v>
      </c>
      <c r="BC15" s="136" t="s">
        <v>138</v>
      </c>
      <c r="BD15" s="136" t="s">
        <v>97</v>
      </c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36" t="s">
        <v>139</v>
      </c>
      <c r="BA16" s="136" t="s">
        <v>140</v>
      </c>
      <c r="BB16" s="136" t="s">
        <v>95</v>
      </c>
      <c r="BC16" s="136" t="s">
        <v>141</v>
      </c>
      <c r="BD16" s="136" t="s">
        <v>97</v>
      </c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36" t="s">
        <v>142</v>
      </c>
      <c r="BA17" s="136" t="s">
        <v>143</v>
      </c>
      <c r="BB17" s="136" t="s">
        <v>144</v>
      </c>
      <c r="BC17" s="136" t="s">
        <v>145</v>
      </c>
      <c r="BD17" s="136" t="s">
        <v>86</v>
      </c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36" t="s">
        <v>146</v>
      </c>
      <c r="BA18" s="136" t="s">
        <v>147</v>
      </c>
      <c r="BB18" s="136" t="s">
        <v>144</v>
      </c>
      <c r="BC18" s="136" t="s">
        <v>148</v>
      </c>
      <c r="BD18" s="136" t="s">
        <v>97</v>
      </c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36" t="s">
        <v>149</v>
      </c>
      <c r="BA19" s="136" t="s">
        <v>150</v>
      </c>
      <c r="BB19" s="136" t="s">
        <v>144</v>
      </c>
      <c r="BC19" s="136" t="s">
        <v>151</v>
      </c>
      <c r="BD19" s="136" t="s">
        <v>97</v>
      </c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136" t="s">
        <v>152</v>
      </c>
      <c r="BA20" s="136" t="s">
        <v>153</v>
      </c>
      <c r="BB20" s="136" t="s">
        <v>144</v>
      </c>
      <c r="BC20" s="136" t="s">
        <v>148</v>
      </c>
      <c r="BD20" s="136" t="s">
        <v>86</v>
      </c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Z21" s="136" t="s">
        <v>154</v>
      </c>
      <c r="BA21" s="136" t="s">
        <v>153</v>
      </c>
      <c r="BB21" s="136" t="s">
        <v>144</v>
      </c>
      <c r="BC21" s="136" t="s">
        <v>155</v>
      </c>
      <c r="BD21" s="136" t="s">
        <v>86</v>
      </c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Z22" s="136" t="s">
        <v>156</v>
      </c>
      <c r="BA22" s="136" t="s">
        <v>157</v>
      </c>
      <c r="BB22" s="136" t="s">
        <v>144</v>
      </c>
      <c r="BC22" s="136" t="s">
        <v>158</v>
      </c>
      <c r="BD22" s="136" t="s">
        <v>97</v>
      </c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Z23" s="136" t="s">
        <v>159</v>
      </c>
      <c r="BA23" s="136" t="s">
        <v>160</v>
      </c>
      <c r="BB23" s="136" t="s">
        <v>161</v>
      </c>
      <c r="BC23" s="136" t="s">
        <v>162</v>
      </c>
      <c r="BD23" s="136" t="s">
        <v>97</v>
      </c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Z24" s="136" t="s">
        <v>163</v>
      </c>
      <c r="BA24" s="136" t="s">
        <v>164</v>
      </c>
      <c r="BB24" s="136" t="s">
        <v>161</v>
      </c>
      <c r="BC24" s="136" t="s">
        <v>97</v>
      </c>
      <c r="BD24" s="136" t="s">
        <v>97</v>
      </c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Z25" s="136" t="s">
        <v>165</v>
      </c>
      <c r="BA25" s="136" t="s">
        <v>143</v>
      </c>
      <c r="BB25" s="136" t="s">
        <v>144</v>
      </c>
      <c r="BC25" s="136" t="s">
        <v>166</v>
      </c>
      <c r="BD25" s="136" t="s">
        <v>86</v>
      </c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Z26" s="136" t="s">
        <v>167</v>
      </c>
      <c r="BA26" s="136" t="s">
        <v>168</v>
      </c>
      <c r="BB26" s="136" t="s">
        <v>95</v>
      </c>
      <c r="BC26" s="136" t="s">
        <v>169</v>
      </c>
      <c r="BD26" s="136" t="s">
        <v>97</v>
      </c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ROUND((SUM(BE126:BE422)),  2)</f>
        <v>0</v>
      </c>
      <c r="G33" s="38"/>
      <c r="H33" s="38"/>
      <c r="I33" s="156">
        <v>0.20999999999999999</v>
      </c>
      <c r="J33" s="155">
        <f>ROUND(((SUM(BE126:BE422))*I33),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42</v>
      </c>
      <c r="F34" s="155">
        <f>ROUND((SUM(BF126:BF422)),  2)</f>
        <v>0</v>
      </c>
      <c r="G34" s="38"/>
      <c r="H34" s="38"/>
      <c r="I34" s="156">
        <v>0.12</v>
      </c>
      <c r="J34" s="155">
        <f>ROUND(((SUM(BF126:BF422))*I34),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ROUND((SUM(BG126:BG422)),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ROUND((SUM(BH126:BH422)),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ROUND((SUM(BI126:BI422)),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170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5" t="str">
        <f>E7</f>
        <v>LITOMĚŘICKÁ - DOPRAVNÍ ÚPRAVY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ZRN1 -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TEPLICE</v>
      </c>
      <c r="G89" s="40"/>
      <c r="H89" s="40"/>
      <c r="I89" s="32" t="s">
        <v>22</v>
      </c>
      <c r="J89" s="79" t="str">
        <f>IF(J12="","",J12)</f>
        <v>24. 1. 2024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TEPLICE</v>
      </c>
      <c r="G91" s="40"/>
      <c r="H91" s="40"/>
      <c r="I91" s="32" t="s">
        <v>30</v>
      </c>
      <c r="J91" s="36" t="str">
        <f>E21</f>
        <v>RAPID MOST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ING.VLADIMÍR PLHÁK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171</v>
      </c>
      <c r="D94" s="177"/>
      <c r="E94" s="177"/>
      <c r="F94" s="177"/>
      <c r="G94" s="177"/>
      <c r="H94" s="177"/>
      <c r="I94" s="177"/>
      <c r="J94" s="178" t="s">
        <v>172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173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174</v>
      </c>
    </row>
    <row r="97" hidden="1" s="9" customFormat="1" ht="24.96" customHeight="1">
      <c r="A97" s="9"/>
      <c r="B97" s="180"/>
      <c r="C97" s="181"/>
      <c r="D97" s="182" t="s">
        <v>175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176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177</v>
      </c>
      <c r="E99" s="189"/>
      <c r="F99" s="189"/>
      <c r="G99" s="189"/>
      <c r="H99" s="189"/>
      <c r="I99" s="189"/>
      <c r="J99" s="190">
        <f>J223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178</v>
      </c>
      <c r="E100" s="189"/>
      <c r="F100" s="189"/>
      <c r="G100" s="189"/>
      <c r="H100" s="189"/>
      <c r="I100" s="189"/>
      <c r="J100" s="190">
        <f>J228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179</v>
      </c>
      <c r="E101" s="189"/>
      <c r="F101" s="189"/>
      <c r="G101" s="189"/>
      <c r="H101" s="189"/>
      <c r="I101" s="189"/>
      <c r="J101" s="190">
        <f>J231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180</v>
      </c>
      <c r="E102" s="189"/>
      <c r="F102" s="189"/>
      <c r="G102" s="189"/>
      <c r="H102" s="189"/>
      <c r="I102" s="189"/>
      <c r="J102" s="190">
        <f>J299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181</v>
      </c>
      <c r="E103" s="189"/>
      <c r="F103" s="189"/>
      <c r="G103" s="189"/>
      <c r="H103" s="189"/>
      <c r="I103" s="189"/>
      <c r="J103" s="190">
        <f>J341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182</v>
      </c>
      <c r="E104" s="189"/>
      <c r="F104" s="189"/>
      <c r="G104" s="189"/>
      <c r="H104" s="189"/>
      <c r="I104" s="189"/>
      <c r="J104" s="190">
        <f>J394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183</v>
      </c>
      <c r="E105" s="189"/>
      <c r="F105" s="189"/>
      <c r="G105" s="189"/>
      <c r="H105" s="189"/>
      <c r="I105" s="189"/>
      <c r="J105" s="190">
        <f>J411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80"/>
      <c r="C106" s="181"/>
      <c r="D106" s="182" t="s">
        <v>184</v>
      </c>
      <c r="E106" s="183"/>
      <c r="F106" s="183"/>
      <c r="G106" s="183"/>
      <c r="H106" s="183"/>
      <c r="I106" s="183"/>
      <c r="J106" s="184">
        <f>J413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/>
    <row r="110" hidden="1"/>
    <row r="111" hidden="1"/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185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5" t="str">
        <f>E7</f>
        <v>LITOMĚŘICKÁ - DOPRAVNÍ ÚPRAVY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113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ZRN1 - KOMUNIKACE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TEPLICE</v>
      </c>
      <c r="G120" s="40"/>
      <c r="H120" s="40"/>
      <c r="I120" s="32" t="s">
        <v>22</v>
      </c>
      <c r="J120" s="79" t="str">
        <f>IF(J12="","",J12)</f>
        <v>24. 1. 2024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E15</f>
        <v>STATUTÁRNÍ MĚSTO TEPLICE</v>
      </c>
      <c r="G122" s="40"/>
      <c r="H122" s="40"/>
      <c r="I122" s="32" t="s">
        <v>30</v>
      </c>
      <c r="J122" s="36" t="str">
        <f>E21</f>
        <v>RAPID MOST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ING.VLADIMÍR PLHÁK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2"/>
      <c r="B125" s="193"/>
      <c r="C125" s="194" t="s">
        <v>186</v>
      </c>
      <c r="D125" s="195" t="s">
        <v>61</v>
      </c>
      <c r="E125" s="195" t="s">
        <v>57</v>
      </c>
      <c r="F125" s="195" t="s">
        <v>58</v>
      </c>
      <c r="G125" s="195" t="s">
        <v>187</v>
      </c>
      <c r="H125" s="195" t="s">
        <v>188</v>
      </c>
      <c r="I125" s="195" t="s">
        <v>189</v>
      </c>
      <c r="J125" s="195" t="s">
        <v>172</v>
      </c>
      <c r="K125" s="196" t="s">
        <v>190</v>
      </c>
      <c r="L125" s="197"/>
      <c r="M125" s="100" t="s">
        <v>1</v>
      </c>
      <c r="N125" s="101" t="s">
        <v>40</v>
      </c>
      <c r="O125" s="101" t="s">
        <v>191</v>
      </c>
      <c r="P125" s="101" t="s">
        <v>192</v>
      </c>
      <c r="Q125" s="101" t="s">
        <v>193</v>
      </c>
      <c r="R125" s="101" t="s">
        <v>194</v>
      </c>
      <c r="S125" s="101" t="s">
        <v>195</v>
      </c>
      <c r="T125" s="102" t="s">
        <v>196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8"/>
      <c r="B126" s="39"/>
      <c r="C126" s="107" t="s">
        <v>197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P127+P413</f>
        <v>0</v>
      </c>
      <c r="Q126" s="104"/>
      <c r="R126" s="200">
        <f>R127+R413</f>
        <v>696.57606620000001</v>
      </c>
      <c r="S126" s="104"/>
      <c r="T126" s="201">
        <f>T127+T413</f>
        <v>1328.1010000000001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174</v>
      </c>
      <c r="BK126" s="202">
        <f>BK127+BK413</f>
        <v>0</v>
      </c>
    </row>
    <row r="127" s="12" customFormat="1" ht="25.92" customHeight="1">
      <c r="A127" s="12"/>
      <c r="B127" s="203"/>
      <c r="C127" s="204"/>
      <c r="D127" s="205" t="s">
        <v>75</v>
      </c>
      <c r="E127" s="206" t="s">
        <v>198</v>
      </c>
      <c r="F127" s="206" t="s">
        <v>198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P128+P223+P228+P231+P299+P341+P394+P411</f>
        <v>0</v>
      </c>
      <c r="Q127" s="211"/>
      <c r="R127" s="212">
        <f>R128+R223+R228+R231+R299+R341+R394+R411</f>
        <v>696.57606620000001</v>
      </c>
      <c r="S127" s="211"/>
      <c r="T127" s="213">
        <f>T128+T223+T228+T231+T299+T341+T394+T411</f>
        <v>1328.1010000000001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76</v>
      </c>
      <c r="AY127" s="214" t="s">
        <v>199</v>
      </c>
      <c r="BK127" s="216">
        <f>BK128+BK223+BK228+BK231+BK299+BK341+BK394+BK411</f>
        <v>0</v>
      </c>
    </row>
    <row r="128" s="12" customFormat="1" ht="22.8" customHeight="1">
      <c r="A128" s="12"/>
      <c r="B128" s="203"/>
      <c r="C128" s="204"/>
      <c r="D128" s="205" t="s">
        <v>75</v>
      </c>
      <c r="E128" s="217" t="s">
        <v>84</v>
      </c>
      <c r="F128" s="217" t="s">
        <v>200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SUM(P129:P222)</f>
        <v>0</v>
      </c>
      <c r="Q128" s="211"/>
      <c r="R128" s="212">
        <f>SUM(R129:R222)</f>
        <v>185.7843</v>
      </c>
      <c r="S128" s="211"/>
      <c r="T128" s="213">
        <f>SUM(T129:T222)</f>
        <v>1315.7750000000001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84</v>
      </c>
      <c r="AY128" s="214" t="s">
        <v>199</v>
      </c>
      <c r="BK128" s="216">
        <f>SUM(BK129:BK222)</f>
        <v>0</v>
      </c>
    </row>
    <row r="129" s="2" customFormat="1" ht="33" customHeight="1">
      <c r="A129" s="38"/>
      <c r="B129" s="39"/>
      <c r="C129" s="219" t="s">
        <v>84</v>
      </c>
      <c r="D129" s="219" t="s">
        <v>201</v>
      </c>
      <c r="E129" s="220" t="s">
        <v>202</v>
      </c>
      <c r="F129" s="221" t="s">
        <v>203</v>
      </c>
      <c r="G129" s="222" t="s">
        <v>161</v>
      </c>
      <c r="H129" s="223">
        <v>6</v>
      </c>
      <c r="I129" s="224"/>
      <c r="J129" s="225">
        <f>ROUND(I129*H129,2)</f>
        <v>0</v>
      </c>
      <c r="K129" s="221" t="s">
        <v>204</v>
      </c>
      <c r="L129" s="44"/>
      <c r="M129" s="226" t="s">
        <v>1</v>
      </c>
      <c r="N129" s="227" t="s">
        <v>41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205</v>
      </c>
      <c r="AT129" s="230" t="s">
        <v>201</v>
      </c>
      <c r="AU129" s="230" t="s">
        <v>86</v>
      </c>
      <c r="AY129" s="17" t="s">
        <v>199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84</v>
      </c>
      <c r="BK129" s="231">
        <f>ROUND(I129*H129,2)</f>
        <v>0</v>
      </c>
      <c r="BL129" s="17" t="s">
        <v>205</v>
      </c>
      <c r="BM129" s="230" t="s">
        <v>206</v>
      </c>
    </row>
    <row r="130" s="2" customFormat="1" ht="33" customHeight="1">
      <c r="A130" s="38"/>
      <c r="B130" s="39"/>
      <c r="C130" s="219" t="s">
        <v>86</v>
      </c>
      <c r="D130" s="219" t="s">
        <v>201</v>
      </c>
      <c r="E130" s="220" t="s">
        <v>207</v>
      </c>
      <c r="F130" s="221" t="s">
        <v>208</v>
      </c>
      <c r="G130" s="222" t="s">
        <v>161</v>
      </c>
      <c r="H130" s="223">
        <v>6</v>
      </c>
      <c r="I130" s="224"/>
      <c r="J130" s="225">
        <f>ROUND(I130*H130,2)</f>
        <v>0</v>
      </c>
      <c r="K130" s="221" t="s">
        <v>204</v>
      </c>
      <c r="L130" s="44"/>
      <c r="M130" s="226" t="s">
        <v>1</v>
      </c>
      <c r="N130" s="227" t="s">
        <v>41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205</v>
      </c>
      <c r="AT130" s="230" t="s">
        <v>201</v>
      </c>
      <c r="AU130" s="230" t="s">
        <v>86</v>
      </c>
      <c r="AY130" s="17" t="s">
        <v>199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84</v>
      </c>
      <c r="BK130" s="231">
        <f>ROUND(I130*H130,2)</f>
        <v>0</v>
      </c>
      <c r="BL130" s="17" t="s">
        <v>205</v>
      </c>
      <c r="BM130" s="230" t="s">
        <v>209</v>
      </c>
    </row>
    <row r="131" s="2" customFormat="1" ht="24.15" customHeight="1">
      <c r="A131" s="38"/>
      <c r="B131" s="39"/>
      <c r="C131" s="219" t="s">
        <v>97</v>
      </c>
      <c r="D131" s="219" t="s">
        <v>201</v>
      </c>
      <c r="E131" s="220" t="s">
        <v>210</v>
      </c>
      <c r="F131" s="221" t="s">
        <v>211</v>
      </c>
      <c r="G131" s="222" t="s">
        <v>95</v>
      </c>
      <c r="H131" s="223">
        <v>50</v>
      </c>
      <c r="I131" s="224"/>
      <c r="J131" s="225">
        <f>ROUND(I131*H131,2)</f>
        <v>0</v>
      </c>
      <c r="K131" s="221" t="s">
        <v>204</v>
      </c>
      <c r="L131" s="44"/>
      <c r="M131" s="226" t="s">
        <v>1</v>
      </c>
      <c r="N131" s="227" t="s">
        <v>41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0.26000000000000001</v>
      </c>
      <c r="T131" s="229">
        <f>S131*H131</f>
        <v>13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205</v>
      </c>
      <c r="AT131" s="230" t="s">
        <v>201</v>
      </c>
      <c r="AU131" s="230" t="s">
        <v>86</v>
      </c>
      <c r="AY131" s="17" t="s">
        <v>199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84</v>
      </c>
      <c r="BK131" s="231">
        <f>ROUND(I131*H131,2)</f>
        <v>0</v>
      </c>
      <c r="BL131" s="17" t="s">
        <v>205</v>
      </c>
      <c r="BM131" s="230" t="s">
        <v>212</v>
      </c>
    </row>
    <row r="132" s="13" customFormat="1">
      <c r="A132" s="13"/>
      <c r="B132" s="232"/>
      <c r="C132" s="233"/>
      <c r="D132" s="234" t="s">
        <v>213</v>
      </c>
      <c r="E132" s="235" t="s">
        <v>1</v>
      </c>
      <c r="F132" s="236" t="s">
        <v>114</v>
      </c>
      <c r="G132" s="233"/>
      <c r="H132" s="237">
        <v>12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213</v>
      </c>
      <c r="AU132" s="243" t="s">
        <v>86</v>
      </c>
      <c r="AV132" s="13" t="s">
        <v>86</v>
      </c>
      <c r="AW132" s="13" t="s">
        <v>32</v>
      </c>
      <c r="AX132" s="13" t="s">
        <v>76</v>
      </c>
      <c r="AY132" s="243" t="s">
        <v>199</v>
      </c>
    </row>
    <row r="133" s="13" customFormat="1">
      <c r="A133" s="13"/>
      <c r="B133" s="232"/>
      <c r="C133" s="233"/>
      <c r="D133" s="234" t="s">
        <v>213</v>
      </c>
      <c r="E133" s="235" t="s">
        <v>1</v>
      </c>
      <c r="F133" s="236" t="s">
        <v>117</v>
      </c>
      <c r="G133" s="233"/>
      <c r="H133" s="237">
        <v>38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213</v>
      </c>
      <c r="AU133" s="243" t="s">
        <v>86</v>
      </c>
      <c r="AV133" s="13" t="s">
        <v>86</v>
      </c>
      <c r="AW133" s="13" t="s">
        <v>32</v>
      </c>
      <c r="AX133" s="13" t="s">
        <v>76</v>
      </c>
      <c r="AY133" s="243" t="s">
        <v>199</v>
      </c>
    </row>
    <row r="134" s="14" customFormat="1">
      <c r="A134" s="14"/>
      <c r="B134" s="244"/>
      <c r="C134" s="245"/>
      <c r="D134" s="234" t="s">
        <v>213</v>
      </c>
      <c r="E134" s="246" t="s">
        <v>1</v>
      </c>
      <c r="F134" s="247" t="s">
        <v>214</v>
      </c>
      <c r="G134" s="245"/>
      <c r="H134" s="248">
        <v>50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213</v>
      </c>
      <c r="AU134" s="254" t="s">
        <v>86</v>
      </c>
      <c r="AV134" s="14" t="s">
        <v>205</v>
      </c>
      <c r="AW134" s="14" t="s">
        <v>32</v>
      </c>
      <c r="AX134" s="14" t="s">
        <v>84</v>
      </c>
      <c r="AY134" s="254" t="s">
        <v>199</v>
      </c>
    </row>
    <row r="135" s="2" customFormat="1" ht="24.15" customHeight="1">
      <c r="A135" s="38"/>
      <c r="B135" s="39"/>
      <c r="C135" s="219" t="s">
        <v>205</v>
      </c>
      <c r="D135" s="219" t="s">
        <v>201</v>
      </c>
      <c r="E135" s="220" t="s">
        <v>215</v>
      </c>
      <c r="F135" s="221" t="s">
        <v>216</v>
      </c>
      <c r="G135" s="222" t="s">
        <v>95</v>
      </c>
      <c r="H135" s="223">
        <v>246</v>
      </c>
      <c r="I135" s="224"/>
      <c r="J135" s="225">
        <f>ROUND(I135*H135,2)</f>
        <v>0</v>
      </c>
      <c r="K135" s="221" t="s">
        <v>204</v>
      </c>
      <c r="L135" s="44"/>
      <c r="M135" s="226" t="s">
        <v>1</v>
      </c>
      <c r="N135" s="227" t="s">
        <v>41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0.17000000000000001</v>
      </c>
      <c r="T135" s="229">
        <f>S135*H135</f>
        <v>41.82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205</v>
      </c>
      <c r="AT135" s="230" t="s">
        <v>201</v>
      </c>
      <c r="AU135" s="230" t="s">
        <v>86</v>
      </c>
      <c r="AY135" s="17" t="s">
        <v>199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84</v>
      </c>
      <c r="BK135" s="231">
        <f>ROUND(I135*H135,2)</f>
        <v>0</v>
      </c>
      <c r="BL135" s="17" t="s">
        <v>205</v>
      </c>
      <c r="BM135" s="230" t="s">
        <v>217</v>
      </c>
    </row>
    <row r="136" s="13" customFormat="1">
      <c r="A136" s="13"/>
      <c r="B136" s="232"/>
      <c r="C136" s="233"/>
      <c r="D136" s="234" t="s">
        <v>213</v>
      </c>
      <c r="E136" s="235" t="s">
        <v>1</v>
      </c>
      <c r="F136" s="236" t="s">
        <v>98</v>
      </c>
      <c r="G136" s="233"/>
      <c r="H136" s="237">
        <v>174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213</v>
      </c>
      <c r="AU136" s="243" t="s">
        <v>86</v>
      </c>
      <c r="AV136" s="13" t="s">
        <v>86</v>
      </c>
      <c r="AW136" s="13" t="s">
        <v>32</v>
      </c>
      <c r="AX136" s="13" t="s">
        <v>76</v>
      </c>
      <c r="AY136" s="243" t="s">
        <v>199</v>
      </c>
    </row>
    <row r="137" s="13" customFormat="1">
      <c r="A137" s="13"/>
      <c r="B137" s="232"/>
      <c r="C137" s="233"/>
      <c r="D137" s="234" t="s">
        <v>213</v>
      </c>
      <c r="E137" s="235" t="s">
        <v>1</v>
      </c>
      <c r="F137" s="236" t="s">
        <v>102</v>
      </c>
      <c r="G137" s="233"/>
      <c r="H137" s="237">
        <v>72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213</v>
      </c>
      <c r="AU137" s="243" t="s">
        <v>86</v>
      </c>
      <c r="AV137" s="13" t="s">
        <v>86</v>
      </c>
      <c r="AW137" s="13" t="s">
        <v>32</v>
      </c>
      <c r="AX137" s="13" t="s">
        <v>76</v>
      </c>
      <c r="AY137" s="243" t="s">
        <v>199</v>
      </c>
    </row>
    <row r="138" s="14" customFormat="1">
      <c r="A138" s="14"/>
      <c r="B138" s="244"/>
      <c r="C138" s="245"/>
      <c r="D138" s="234" t="s">
        <v>213</v>
      </c>
      <c r="E138" s="246" t="s">
        <v>1</v>
      </c>
      <c r="F138" s="247" t="s">
        <v>214</v>
      </c>
      <c r="G138" s="245"/>
      <c r="H138" s="248">
        <v>246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213</v>
      </c>
      <c r="AU138" s="254" t="s">
        <v>86</v>
      </c>
      <c r="AV138" s="14" t="s">
        <v>205</v>
      </c>
      <c r="AW138" s="14" t="s">
        <v>32</v>
      </c>
      <c r="AX138" s="14" t="s">
        <v>84</v>
      </c>
      <c r="AY138" s="254" t="s">
        <v>199</v>
      </c>
    </row>
    <row r="139" s="2" customFormat="1" ht="24.15" customHeight="1">
      <c r="A139" s="38"/>
      <c r="B139" s="39"/>
      <c r="C139" s="219" t="s">
        <v>135</v>
      </c>
      <c r="D139" s="219" t="s">
        <v>201</v>
      </c>
      <c r="E139" s="220" t="s">
        <v>218</v>
      </c>
      <c r="F139" s="221" t="s">
        <v>219</v>
      </c>
      <c r="G139" s="222" t="s">
        <v>95</v>
      </c>
      <c r="H139" s="223">
        <v>735</v>
      </c>
      <c r="I139" s="224"/>
      <c r="J139" s="225">
        <f>ROUND(I139*H139,2)</f>
        <v>0</v>
      </c>
      <c r="K139" s="221" t="s">
        <v>204</v>
      </c>
      <c r="L139" s="44"/>
      <c r="M139" s="226" t="s">
        <v>1</v>
      </c>
      <c r="N139" s="227" t="s">
        <v>41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0.28999999999999998</v>
      </c>
      <c r="T139" s="229">
        <f>S139*H139</f>
        <v>213.14999999999998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205</v>
      </c>
      <c r="AT139" s="230" t="s">
        <v>201</v>
      </c>
      <c r="AU139" s="230" t="s">
        <v>86</v>
      </c>
      <c r="AY139" s="17" t="s">
        <v>199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84</v>
      </c>
      <c r="BK139" s="231">
        <f>ROUND(I139*H139,2)</f>
        <v>0</v>
      </c>
      <c r="BL139" s="17" t="s">
        <v>205</v>
      </c>
      <c r="BM139" s="230" t="s">
        <v>220</v>
      </c>
    </row>
    <row r="140" s="13" customFormat="1">
      <c r="A140" s="13"/>
      <c r="B140" s="232"/>
      <c r="C140" s="233"/>
      <c r="D140" s="234" t="s">
        <v>213</v>
      </c>
      <c r="E140" s="235" t="s">
        <v>1</v>
      </c>
      <c r="F140" s="236" t="s">
        <v>93</v>
      </c>
      <c r="G140" s="233"/>
      <c r="H140" s="237">
        <v>527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213</v>
      </c>
      <c r="AU140" s="243" t="s">
        <v>86</v>
      </c>
      <c r="AV140" s="13" t="s">
        <v>86</v>
      </c>
      <c r="AW140" s="13" t="s">
        <v>32</v>
      </c>
      <c r="AX140" s="13" t="s">
        <v>76</v>
      </c>
      <c r="AY140" s="243" t="s">
        <v>199</v>
      </c>
    </row>
    <row r="141" s="13" customFormat="1">
      <c r="A141" s="13"/>
      <c r="B141" s="232"/>
      <c r="C141" s="233"/>
      <c r="D141" s="234" t="s">
        <v>213</v>
      </c>
      <c r="E141" s="235" t="s">
        <v>1</v>
      </c>
      <c r="F141" s="236" t="s">
        <v>105</v>
      </c>
      <c r="G141" s="233"/>
      <c r="H141" s="237">
        <v>208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213</v>
      </c>
      <c r="AU141" s="243" t="s">
        <v>86</v>
      </c>
      <c r="AV141" s="13" t="s">
        <v>86</v>
      </c>
      <c r="AW141" s="13" t="s">
        <v>32</v>
      </c>
      <c r="AX141" s="13" t="s">
        <v>76</v>
      </c>
      <c r="AY141" s="243" t="s">
        <v>199</v>
      </c>
    </row>
    <row r="142" s="14" customFormat="1">
      <c r="A142" s="14"/>
      <c r="B142" s="244"/>
      <c r="C142" s="245"/>
      <c r="D142" s="234" t="s">
        <v>213</v>
      </c>
      <c r="E142" s="246" t="s">
        <v>1</v>
      </c>
      <c r="F142" s="247" t="s">
        <v>214</v>
      </c>
      <c r="G142" s="245"/>
      <c r="H142" s="248">
        <v>735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213</v>
      </c>
      <c r="AU142" s="254" t="s">
        <v>86</v>
      </c>
      <c r="AV142" s="14" t="s">
        <v>205</v>
      </c>
      <c r="AW142" s="14" t="s">
        <v>32</v>
      </c>
      <c r="AX142" s="14" t="s">
        <v>84</v>
      </c>
      <c r="AY142" s="254" t="s">
        <v>199</v>
      </c>
    </row>
    <row r="143" s="2" customFormat="1" ht="24.15" customHeight="1">
      <c r="A143" s="38"/>
      <c r="B143" s="39"/>
      <c r="C143" s="219" t="s">
        <v>221</v>
      </c>
      <c r="D143" s="219" t="s">
        <v>201</v>
      </c>
      <c r="E143" s="220" t="s">
        <v>222</v>
      </c>
      <c r="F143" s="221" t="s">
        <v>223</v>
      </c>
      <c r="G143" s="222" t="s">
        <v>95</v>
      </c>
      <c r="H143" s="223">
        <v>822</v>
      </c>
      <c r="I143" s="224"/>
      <c r="J143" s="225">
        <f>ROUND(I143*H143,2)</f>
        <v>0</v>
      </c>
      <c r="K143" s="221" t="s">
        <v>204</v>
      </c>
      <c r="L143" s="44"/>
      <c r="M143" s="226" t="s">
        <v>1</v>
      </c>
      <c r="N143" s="227" t="s">
        <v>41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0.32500000000000001</v>
      </c>
      <c r="T143" s="229">
        <f>S143*H143</f>
        <v>267.15000000000003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205</v>
      </c>
      <c r="AT143" s="230" t="s">
        <v>201</v>
      </c>
      <c r="AU143" s="230" t="s">
        <v>86</v>
      </c>
      <c r="AY143" s="17" t="s">
        <v>199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84</v>
      </c>
      <c r="BK143" s="231">
        <f>ROUND(I143*H143,2)</f>
        <v>0</v>
      </c>
      <c r="BL143" s="17" t="s">
        <v>205</v>
      </c>
      <c r="BM143" s="230" t="s">
        <v>224</v>
      </c>
    </row>
    <row r="144" s="2" customFormat="1">
      <c r="A144" s="38"/>
      <c r="B144" s="39"/>
      <c r="C144" s="40"/>
      <c r="D144" s="234" t="s">
        <v>225</v>
      </c>
      <c r="E144" s="40"/>
      <c r="F144" s="255" t="s">
        <v>226</v>
      </c>
      <c r="G144" s="40"/>
      <c r="H144" s="40"/>
      <c r="I144" s="256"/>
      <c r="J144" s="40"/>
      <c r="K144" s="40"/>
      <c r="L144" s="44"/>
      <c r="M144" s="257"/>
      <c r="N144" s="25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225</v>
      </c>
      <c r="AU144" s="17" t="s">
        <v>86</v>
      </c>
    </row>
    <row r="145" s="13" customFormat="1">
      <c r="A145" s="13"/>
      <c r="B145" s="232"/>
      <c r="C145" s="233"/>
      <c r="D145" s="234" t="s">
        <v>213</v>
      </c>
      <c r="E145" s="235" t="s">
        <v>1</v>
      </c>
      <c r="F145" s="236" t="s">
        <v>108</v>
      </c>
      <c r="G145" s="233"/>
      <c r="H145" s="237">
        <v>21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213</v>
      </c>
      <c r="AU145" s="243" t="s">
        <v>86</v>
      </c>
      <c r="AV145" s="13" t="s">
        <v>86</v>
      </c>
      <c r="AW145" s="13" t="s">
        <v>32</v>
      </c>
      <c r="AX145" s="13" t="s">
        <v>76</v>
      </c>
      <c r="AY145" s="243" t="s">
        <v>199</v>
      </c>
    </row>
    <row r="146" s="13" customFormat="1">
      <c r="A146" s="13"/>
      <c r="B146" s="232"/>
      <c r="C146" s="233"/>
      <c r="D146" s="234" t="s">
        <v>213</v>
      </c>
      <c r="E146" s="235" t="s">
        <v>1</v>
      </c>
      <c r="F146" s="236" t="s">
        <v>110</v>
      </c>
      <c r="G146" s="233"/>
      <c r="H146" s="237">
        <v>801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213</v>
      </c>
      <c r="AU146" s="243" t="s">
        <v>86</v>
      </c>
      <c r="AV146" s="13" t="s">
        <v>86</v>
      </c>
      <c r="AW146" s="13" t="s">
        <v>32</v>
      </c>
      <c r="AX146" s="13" t="s">
        <v>76</v>
      </c>
      <c r="AY146" s="243" t="s">
        <v>199</v>
      </c>
    </row>
    <row r="147" s="14" customFormat="1">
      <c r="A147" s="14"/>
      <c r="B147" s="244"/>
      <c r="C147" s="245"/>
      <c r="D147" s="234" t="s">
        <v>213</v>
      </c>
      <c r="E147" s="246" t="s">
        <v>1</v>
      </c>
      <c r="F147" s="247" t="s">
        <v>214</v>
      </c>
      <c r="G147" s="245"/>
      <c r="H147" s="248">
        <v>822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213</v>
      </c>
      <c r="AU147" s="254" t="s">
        <v>86</v>
      </c>
      <c r="AV147" s="14" t="s">
        <v>205</v>
      </c>
      <c r="AW147" s="14" t="s">
        <v>32</v>
      </c>
      <c r="AX147" s="14" t="s">
        <v>84</v>
      </c>
      <c r="AY147" s="254" t="s">
        <v>199</v>
      </c>
    </row>
    <row r="148" s="2" customFormat="1" ht="24.15" customHeight="1">
      <c r="A148" s="38"/>
      <c r="B148" s="39"/>
      <c r="C148" s="219" t="s">
        <v>227</v>
      </c>
      <c r="D148" s="219" t="s">
        <v>201</v>
      </c>
      <c r="E148" s="220" t="s">
        <v>228</v>
      </c>
      <c r="F148" s="221" t="s">
        <v>229</v>
      </c>
      <c r="G148" s="222" t="s">
        <v>95</v>
      </c>
      <c r="H148" s="223">
        <v>205.5</v>
      </c>
      <c r="I148" s="224"/>
      <c r="J148" s="225">
        <f>ROUND(I148*H148,2)</f>
        <v>0</v>
      </c>
      <c r="K148" s="221" t="s">
        <v>204</v>
      </c>
      <c r="L148" s="44"/>
      <c r="M148" s="226" t="s">
        <v>1</v>
      </c>
      <c r="N148" s="227" t="s">
        <v>41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0.098000000000000004</v>
      </c>
      <c r="T148" s="229">
        <f>S148*H148</f>
        <v>20.138999999999999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205</v>
      </c>
      <c r="AT148" s="230" t="s">
        <v>201</v>
      </c>
      <c r="AU148" s="230" t="s">
        <v>86</v>
      </c>
      <c r="AY148" s="17" t="s">
        <v>199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84</v>
      </c>
      <c r="BK148" s="231">
        <f>ROUND(I148*H148,2)</f>
        <v>0</v>
      </c>
      <c r="BL148" s="17" t="s">
        <v>205</v>
      </c>
      <c r="BM148" s="230" t="s">
        <v>230</v>
      </c>
    </row>
    <row r="149" s="15" customFormat="1">
      <c r="A149" s="15"/>
      <c r="B149" s="259"/>
      <c r="C149" s="260"/>
      <c r="D149" s="234" t="s">
        <v>213</v>
      </c>
      <c r="E149" s="261" t="s">
        <v>1</v>
      </c>
      <c r="F149" s="262" t="s">
        <v>231</v>
      </c>
      <c r="G149" s="260"/>
      <c r="H149" s="261" t="s">
        <v>1</v>
      </c>
      <c r="I149" s="263"/>
      <c r="J149" s="260"/>
      <c r="K149" s="260"/>
      <c r="L149" s="264"/>
      <c r="M149" s="265"/>
      <c r="N149" s="266"/>
      <c r="O149" s="266"/>
      <c r="P149" s="266"/>
      <c r="Q149" s="266"/>
      <c r="R149" s="266"/>
      <c r="S149" s="266"/>
      <c r="T149" s="26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8" t="s">
        <v>213</v>
      </c>
      <c r="AU149" s="268" t="s">
        <v>86</v>
      </c>
      <c r="AV149" s="15" t="s">
        <v>84</v>
      </c>
      <c r="AW149" s="15" t="s">
        <v>32</v>
      </c>
      <c r="AX149" s="15" t="s">
        <v>76</v>
      </c>
      <c r="AY149" s="268" t="s">
        <v>199</v>
      </c>
    </row>
    <row r="150" s="13" customFormat="1">
      <c r="A150" s="13"/>
      <c r="B150" s="232"/>
      <c r="C150" s="233"/>
      <c r="D150" s="234" t="s">
        <v>213</v>
      </c>
      <c r="E150" s="235" t="s">
        <v>1</v>
      </c>
      <c r="F150" s="236" t="s">
        <v>108</v>
      </c>
      <c r="G150" s="233"/>
      <c r="H150" s="237">
        <v>21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213</v>
      </c>
      <c r="AU150" s="243" t="s">
        <v>86</v>
      </c>
      <c r="AV150" s="13" t="s">
        <v>86</v>
      </c>
      <c r="AW150" s="13" t="s">
        <v>32</v>
      </c>
      <c r="AX150" s="13" t="s">
        <v>76</v>
      </c>
      <c r="AY150" s="243" t="s">
        <v>199</v>
      </c>
    </row>
    <row r="151" s="13" customFormat="1">
      <c r="A151" s="13"/>
      <c r="B151" s="232"/>
      <c r="C151" s="233"/>
      <c r="D151" s="234" t="s">
        <v>213</v>
      </c>
      <c r="E151" s="235" t="s">
        <v>1</v>
      </c>
      <c r="F151" s="236" t="s">
        <v>110</v>
      </c>
      <c r="G151" s="233"/>
      <c r="H151" s="237">
        <v>801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213</v>
      </c>
      <c r="AU151" s="243" t="s">
        <v>86</v>
      </c>
      <c r="AV151" s="13" t="s">
        <v>86</v>
      </c>
      <c r="AW151" s="13" t="s">
        <v>32</v>
      </c>
      <c r="AX151" s="13" t="s">
        <v>76</v>
      </c>
      <c r="AY151" s="243" t="s">
        <v>199</v>
      </c>
    </row>
    <row r="152" s="14" customFormat="1">
      <c r="A152" s="14"/>
      <c r="B152" s="244"/>
      <c r="C152" s="245"/>
      <c r="D152" s="234" t="s">
        <v>213</v>
      </c>
      <c r="E152" s="246" t="s">
        <v>1</v>
      </c>
      <c r="F152" s="247" t="s">
        <v>214</v>
      </c>
      <c r="G152" s="245"/>
      <c r="H152" s="248">
        <v>822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213</v>
      </c>
      <c r="AU152" s="254" t="s">
        <v>86</v>
      </c>
      <c r="AV152" s="14" t="s">
        <v>205</v>
      </c>
      <c r="AW152" s="14" t="s">
        <v>32</v>
      </c>
      <c r="AX152" s="14" t="s">
        <v>84</v>
      </c>
      <c r="AY152" s="254" t="s">
        <v>199</v>
      </c>
    </row>
    <row r="153" s="13" customFormat="1">
      <c r="A153" s="13"/>
      <c r="B153" s="232"/>
      <c r="C153" s="233"/>
      <c r="D153" s="234" t="s">
        <v>213</v>
      </c>
      <c r="E153" s="233"/>
      <c r="F153" s="236" t="s">
        <v>232</v>
      </c>
      <c r="G153" s="233"/>
      <c r="H153" s="237">
        <v>205.5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213</v>
      </c>
      <c r="AU153" s="243" t="s">
        <v>86</v>
      </c>
      <c r="AV153" s="13" t="s">
        <v>86</v>
      </c>
      <c r="AW153" s="13" t="s">
        <v>4</v>
      </c>
      <c r="AX153" s="13" t="s">
        <v>84</v>
      </c>
      <c r="AY153" s="243" t="s">
        <v>199</v>
      </c>
    </row>
    <row r="154" s="2" customFormat="1" ht="24.15" customHeight="1">
      <c r="A154" s="38"/>
      <c r="B154" s="39"/>
      <c r="C154" s="219" t="s">
        <v>233</v>
      </c>
      <c r="D154" s="219" t="s">
        <v>201</v>
      </c>
      <c r="E154" s="220" t="s">
        <v>234</v>
      </c>
      <c r="F154" s="221" t="s">
        <v>235</v>
      </c>
      <c r="G154" s="222" t="s">
        <v>95</v>
      </c>
      <c r="H154" s="223">
        <v>981</v>
      </c>
      <c r="I154" s="224"/>
      <c r="J154" s="225">
        <f>ROUND(I154*H154,2)</f>
        <v>0</v>
      </c>
      <c r="K154" s="221" t="s">
        <v>204</v>
      </c>
      <c r="L154" s="44"/>
      <c r="M154" s="226" t="s">
        <v>1</v>
      </c>
      <c r="N154" s="227" t="s">
        <v>41</v>
      </c>
      <c r="O154" s="91"/>
      <c r="P154" s="228">
        <f>O154*H154</f>
        <v>0</v>
      </c>
      <c r="Q154" s="228">
        <v>0</v>
      </c>
      <c r="R154" s="228">
        <f>Q154*H154</f>
        <v>0</v>
      </c>
      <c r="S154" s="228">
        <v>0.316</v>
      </c>
      <c r="T154" s="229">
        <f>S154*H154</f>
        <v>309.99599999999998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205</v>
      </c>
      <c r="AT154" s="230" t="s">
        <v>201</v>
      </c>
      <c r="AU154" s="230" t="s">
        <v>86</v>
      </c>
      <c r="AY154" s="17" t="s">
        <v>199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84</v>
      </c>
      <c r="BK154" s="231">
        <f>ROUND(I154*H154,2)</f>
        <v>0</v>
      </c>
      <c r="BL154" s="17" t="s">
        <v>205</v>
      </c>
      <c r="BM154" s="230" t="s">
        <v>236</v>
      </c>
    </row>
    <row r="155" s="13" customFormat="1">
      <c r="A155" s="13"/>
      <c r="B155" s="232"/>
      <c r="C155" s="233"/>
      <c r="D155" s="234" t="s">
        <v>213</v>
      </c>
      <c r="E155" s="235" t="s">
        <v>1</v>
      </c>
      <c r="F155" s="236" t="s">
        <v>93</v>
      </c>
      <c r="G155" s="233"/>
      <c r="H155" s="237">
        <v>527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213</v>
      </c>
      <c r="AU155" s="243" t="s">
        <v>86</v>
      </c>
      <c r="AV155" s="13" t="s">
        <v>86</v>
      </c>
      <c r="AW155" s="13" t="s">
        <v>32</v>
      </c>
      <c r="AX155" s="13" t="s">
        <v>76</v>
      </c>
      <c r="AY155" s="243" t="s">
        <v>199</v>
      </c>
    </row>
    <row r="156" s="13" customFormat="1">
      <c r="A156" s="13"/>
      <c r="B156" s="232"/>
      <c r="C156" s="233"/>
      <c r="D156" s="234" t="s">
        <v>213</v>
      </c>
      <c r="E156" s="235" t="s">
        <v>1</v>
      </c>
      <c r="F156" s="236" t="s">
        <v>98</v>
      </c>
      <c r="G156" s="233"/>
      <c r="H156" s="237">
        <v>174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213</v>
      </c>
      <c r="AU156" s="243" t="s">
        <v>86</v>
      </c>
      <c r="AV156" s="13" t="s">
        <v>86</v>
      </c>
      <c r="AW156" s="13" t="s">
        <v>32</v>
      </c>
      <c r="AX156" s="13" t="s">
        <v>76</v>
      </c>
      <c r="AY156" s="243" t="s">
        <v>199</v>
      </c>
    </row>
    <row r="157" s="13" customFormat="1">
      <c r="A157" s="13"/>
      <c r="B157" s="232"/>
      <c r="C157" s="233"/>
      <c r="D157" s="234" t="s">
        <v>213</v>
      </c>
      <c r="E157" s="235" t="s">
        <v>1</v>
      </c>
      <c r="F157" s="236" t="s">
        <v>102</v>
      </c>
      <c r="G157" s="233"/>
      <c r="H157" s="237">
        <v>72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213</v>
      </c>
      <c r="AU157" s="243" t="s">
        <v>86</v>
      </c>
      <c r="AV157" s="13" t="s">
        <v>86</v>
      </c>
      <c r="AW157" s="13" t="s">
        <v>32</v>
      </c>
      <c r="AX157" s="13" t="s">
        <v>76</v>
      </c>
      <c r="AY157" s="243" t="s">
        <v>199</v>
      </c>
    </row>
    <row r="158" s="13" customFormat="1">
      <c r="A158" s="13"/>
      <c r="B158" s="232"/>
      <c r="C158" s="233"/>
      <c r="D158" s="234" t="s">
        <v>213</v>
      </c>
      <c r="E158" s="235" t="s">
        <v>1</v>
      </c>
      <c r="F158" s="236" t="s">
        <v>105</v>
      </c>
      <c r="G158" s="233"/>
      <c r="H158" s="237">
        <v>208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213</v>
      </c>
      <c r="AU158" s="243" t="s">
        <v>86</v>
      </c>
      <c r="AV158" s="13" t="s">
        <v>86</v>
      </c>
      <c r="AW158" s="13" t="s">
        <v>32</v>
      </c>
      <c r="AX158" s="13" t="s">
        <v>76</v>
      </c>
      <c r="AY158" s="243" t="s">
        <v>199</v>
      </c>
    </row>
    <row r="159" s="14" customFormat="1">
      <c r="A159" s="14"/>
      <c r="B159" s="244"/>
      <c r="C159" s="245"/>
      <c r="D159" s="234" t="s">
        <v>213</v>
      </c>
      <c r="E159" s="246" t="s">
        <v>1</v>
      </c>
      <c r="F159" s="247" t="s">
        <v>214</v>
      </c>
      <c r="G159" s="245"/>
      <c r="H159" s="248">
        <v>981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213</v>
      </c>
      <c r="AU159" s="254" t="s">
        <v>86</v>
      </c>
      <c r="AV159" s="14" t="s">
        <v>205</v>
      </c>
      <c r="AW159" s="14" t="s">
        <v>32</v>
      </c>
      <c r="AX159" s="14" t="s">
        <v>84</v>
      </c>
      <c r="AY159" s="254" t="s">
        <v>199</v>
      </c>
    </row>
    <row r="160" s="2" customFormat="1" ht="33" customHeight="1">
      <c r="A160" s="38"/>
      <c r="B160" s="39"/>
      <c r="C160" s="219" t="s">
        <v>237</v>
      </c>
      <c r="D160" s="219" t="s">
        <v>201</v>
      </c>
      <c r="E160" s="220" t="s">
        <v>238</v>
      </c>
      <c r="F160" s="221" t="s">
        <v>239</v>
      </c>
      <c r="G160" s="222" t="s">
        <v>95</v>
      </c>
      <c r="H160" s="223">
        <v>735</v>
      </c>
      <c r="I160" s="224"/>
      <c r="J160" s="225">
        <f>ROUND(I160*H160,2)</f>
        <v>0</v>
      </c>
      <c r="K160" s="221" t="s">
        <v>204</v>
      </c>
      <c r="L160" s="44"/>
      <c r="M160" s="226" t="s">
        <v>1</v>
      </c>
      <c r="N160" s="227" t="s">
        <v>41</v>
      </c>
      <c r="O160" s="91"/>
      <c r="P160" s="228">
        <f>O160*H160</f>
        <v>0</v>
      </c>
      <c r="Q160" s="228">
        <v>0.00016000000000000001</v>
      </c>
      <c r="R160" s="228">
        <f>Q160*H160</f>
        <v>0.11760000000000001</v>
      </c>
      <c r="S160" s="228">
        <v>0.23000000000000001</v>
      </c>
      <c r="T160" s="229">
        <f>S160*H160</f>
        <v>169.05000000000001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205</v>
      </c>
      <c r="AT160" s="230" t="s">
        <v>201</v>
      </c>
      <c r="AU160" s="230" t="s">
        <v>86</v>
      </c>
      <c r="AY160" s="17" t="s">
        <v>199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84</v>
      </c>
      <c r="BK160" s="231">
        <f>ROUND(I160*H160,2)</f>
        <v>0</v>
      </c>
      <c r="BL160" s="17" t="s">
        <v>205</v>
      </c>
      <c r="BM160" s="230" t="s">
        <v>240</v>
      </c>
    </row>
    <row r="161" s="13" customFormat="1">
      <c r="A161" s="13"/>
      <c r="B161" s="232"/>
      <c r="C161" s="233"/>
      <c r="D161" s="234" t="s">
        <v>213</v>
      </c>
      <c r="E161" s="235" t="s">
        <v>1</v>
      </c>
      <c r="F161" s="236" t="s">
        <v>241</v>
      </c>
      <c r="G161" s="233"/>
      <c r="H161" s="237">
        <v>735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213</v>
      </c>
      <c r="AU161" s="243" t="s">
        <v>86</v>
      </c>
      <c r="AV161" s="13" t="s">
        <v>86</v>
      </c>
      <c r="AW161" s="13" t="s">
        <v>32</v>
      </c>
      <c r="AX161" s="13" t="s">
        <v>84</v>
      </c>
      <c r="AY161" s="243" t="s">
        <v>199</v>
      </c>
    </row>
    <row r="162" s="2" customFormat="1" ht="33" customHeight="1">
      <c r="A162" s="38"/>
      <c r="B162" s="39"/>
      <c r="C162" s="219" t="s">
        <v>162</v>
      </c>
      <c r="D162" s="219" t="s">
        <v>201</v>
      </c>
      <c r="E162" s="220" t="s">
        <v>238</v>
      </c>
      <c r="F162" s="221" t="s">
        <v>239</v>
      </c>
      <c r="G162" s="222" t="s">
        <v>95</v>
      </c>
      <c r="H162" s="223">
        <v>720</v>
      </c>
      <c r="I162" s="224"/>
      <c r="J162" s="225">
        <f>ROUND(I162*H162,2)</f>
        <v>0</v>
      </c>
      <c r="K162" s="221" t="s">
        <v>204</v>
      </c>
      <c r="L162" s="44"/>
      <c r="M162" s="226" t="s">
        <v>1</v>
      </c>
      <c r="N162" s="227" t="s">
        <v>41</v>
      </c>
      <c r="O162" s="91"/>
      <c r="P162" s="228">
        <f>O162*H162</f>
        <v>0</v>
      </c>
      <c r="Q162" s="228">
        <v>0.00016000000000000001</v>
      </c>
      <c r="R162" s="228">
        <f>Q162*H162</f>
        <v>0.11520000000000001</v>
      </c>
      <c r="S162" s="228">
        <v>0.23000000000000001</v>
      </c>
      <c r="T162" s="229">
        <f>S162*H162</f>
        <v>165.59999999999999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205</v>
      </c>
      <c r="AT162" s="230" t="s">
        <v>201</v>
      </c>
      <c r="AU162" s="230" t="s">
        <v>86</v>
      </c>
      <c r="AY162" s="17" t="s">
        <v>199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84</v>
      </c>
      <c r="BK162" s="231">
        <f>ROUND(I162*H162,2)</f>
        <v>0</v>
      </c>
      <c r="BL162" s="17" t="s">
        <v>205</v>
      </c>
      <c r="BM162" s="230" t="s">
        <v>242</v>
      </c>
    </row>
    <row r="163" s="13" customFormat="1">
      <c r="A163" s="13"/>
      <c r="B163" s="232"/>
      <c r="C163" s="233"/>
      <c r="D163" s="234" t="s">
        <v>213</v>
      </c>
      <c r="E163" s="235" t="s">
        <v>1</v>
      </c>
      <c r="F163" s="236" t="s">
        <v>243</v>
      </c>
      <c r="G163" s="233"/>
      <c r="H163" s="237">
        <v>720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213</v>
      </c>
      <c r="AU163" s="243" t="s">
        <v>86</v>
      </c>
      <c r="AV163" s="13" t="s">
        <v>86</v>
      </c>
      <c r="AW163" s="13" t="s">
        <v>32</v>
      </c>
      <c r="AX163" s="13" t="s">
        <v>84</v>
      </c>
      <c r="AY163" s="243" t="s">
        <v>199</v>
      </c>
    </row>
    <row r="164" s="2" customFormat="1" ht="16.5" customHeight="1">
      <c r="A164" s="38"/>
      <c r="B164" s="39"/>
      <c r="C164" s="219" t="s">
        <v>244</v>
      </c>
      <c r="D164" s="219" t="s">
        <v>201</v>
      </c>
      <c r="E164" s="220" t="s">
        <v>245</v>
      </c>
      <c r="F164" s="221" t="s">
        <v>246</v>
      </c>
      <c r="G164" s="222" t="s">
        <v>122</v>
      </c>
      <c r="H164" s="223">
        <v>260</v>
      </c>
      <c r="I164" s="224"/>
      <c r="J164" s="225">
        <f>ROUND(I164*H164,2)</f>
        <v>0</v>
      </c>
      <c r="K164" s="221" t="s">
        <v>204</v>
      </c>
      <c r="L164" s="44"/>
      <c r="M164" s="226" t="s">
        <v>1</v>
      </c>
      <c r="N164" s="227" t="s">
        <v>41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0.28999999999999998</v>
      </c>
      <c r="T164" s="229">
        <f>S164*H164</f>
        <v>75.399999999999991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205</v>
      </c>
      <c r="AT164" s="230" t="s">
        <v>201</v>
      </c>
      <c r="AU164" s="230" t="s">
        <v>86</v>
      </c>
      <c r="AY164" s="17" t="s">
        <v>199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84</v>
      </c>
      <c r="BK164" s="231">
        <f>ROUND(I164*H164,2)</f>
        <v>0</v>
      </c>
      <c r="BL164" s="17" t="s">
        <v>205</v>
      </c>
      <c r="BM164" s="230" t="s">
        <v>247</v>
      </c>
    </row>
    <row r="165" s="2" customFormat="1" ht="16.5" customHeight="1">
      <c r="A165" s="38"/>
      <c r="B165" s="39"/>
      <c r="C165" s="219" t="s">
        <v>8</v>
      </c>
      <c r="D165" s="219" t="s">
        <v>201</v>
      </c>
      <c r="E165" s="220" t="s">
        <v>248</v>
      </c>
      <c r="F165" s="221" t="s">
        <v>249</v>
      </c>
      <c r="G165" s="222" t="s">
        <v>122</v>
      </c>
      <c r="H165" s="223">
        <v>150</v>
      </c>
      <c r="I165" s="224"/>
      <c r="J165" s="225">
        <f>ROUND(I165*H165,2)</f>
        <v>0</v>
      </c>
      <c r="K165" s="221" t="s">
        <v>204</v>
      </c>
      <c r="L165" s="44"/>
      <c r="M165" s="226" t="s">
        <v>1</v>
      </c>
      <c r="N165" s="227" t="s">
        <v>41</v>
      </c>
      <c r="O165" s="91"/>
      <c r="P165" s="228">
        <f>O165*H165</f>
        <v>0</v>
      </c>
      <c r="Q165" s="228">
        <v>0</v>
      </c>
      <c r="R165" s="228">
        <f>Q165*H165</f>
        <v>0</v>
      </c>
      <c r="S165" s="228">
        <v>0.20499999999999999</v>
      </c>
      <c r="T165" s="229">
        <f>S165*H165</f>
        <v>30.749999999999996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205</v>
      </c>
      <c r="AT165" s="230" t="s">
        <v>201</v>
      </c>
      <c r="AU165" s="230" t="s">
        <v>86</v>
      </c>
      <c r="AY165" s="17" t="s">
        <v>199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84</v>
      </c>
      <c r="BK165" s="231">
        <f>ROUND(I165*H165,2)</f>
        <v>0</v>
      </c>
      <c r="BL165" s="17" t="s">
        <v>205</v>
      </c>
      <c r="BM165" s="230" t="s">
        <v>250</v>
      </c>
    </row>
    <row r="166" s="2" customFormat="1" ht="16.5" customHeight="1">
      <c r="A166" s="38"/>
      <c r="B166" s="39"/>
      <c r="C166" s="219" t="s">
        <v>251</v>
      </c>
      <c r="D166" s="219" t="s">
        <v>201</v>
      </c>
      <c r="E166" s="220" t="s">
        <v>252</v>
      </c>
      <c r="F166" s="221" t="s">
        <v>253</v>
      </c>
      <c r="G166" s="222" t="s">
        <v>122</v>
      </c>
      <c r="H166" s="223">
        <v>243</v>
      </c>
      <c r="I166" s="224"/>
      <c r="J166" s="225">
        <f>ROUND(I166*H166,2)</f>
        <v>0</v>
      </c>
      <c r="K166" s="221" t="s">
        <v>204</v>
      </c>
      <c r="L166" s="44"/>
      <c r="M166" s="226" t="s">
        <v>1</v>
      </c>
      <c r="N166" s="227" t="s">
        <v>41</v>
      </c>
      <c r="O166" s="91"/>
      <c r="P166" s="228">
        <f>O166*H166</f>
        <v>0</v>
      </c>
      <c r="Q166" s="228">
        <v>0</v>
      </c>
      <c r="R166" s="228">
        <f>Q166*H166</f>
        <v>0</v>
      </c>
      <c r="S166" s="228">
        <v>0.040000000000000001</v>
      </c>
      <c r="T166" s="229">
        <f>S166*H166</f>
        <v>9.7200000000000006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205</v>
      </c>
      <c r="AT166" s="230" t="s">
        <v>201</v>
      </c>
      <c r="AU166" s="230" t="s">
        <v>86</v>
      </c>
      <c r="AY166" s="17" t="s">
        <v>199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84</v>
      </c>
      <c r="BK166" s="231">
        <f>ROUND(I166*H166,2)</f>
        <v>0</v>
      </c>
      <c r="BL166" s="17" t="s">
        <v>205</v>
      </c>
      <c r="BM166" s="230" t="s">
        <v>254</v>
      </c>
    </row>
    <row r="167" s="2" customFormat="1" ht="24.15" customHeight="1">
      <c r="A167" s="38"/>
      <c r="B167" s="39"/>
      <c r="C167" s="219" t="s">
        <v>255</v>
      </c>
      <c r="D167" s="219" t="s">
        <v>201</v>
      </c>
      <c r="E167" s="220" t="s">
        <v>256</v>
      </c>
      <c r="F167" s="221" t="s">
        <v>257</v>
      </c>
      <c r="G167" s="222" t="s">
        <v>144</v>
      </c>
      <c r="H167" s="223">
        <v>211.27500000000001</v>
      </c>
      <c r="I167" s="224"/>
      <c r="J167" s="225">
        <f>ROUND(I167*H167,2)</f>
        <v>0</v>
      </c>
      <c r="K167" s="221" t="s">
        <v>204</v>
      </c>
      <c r="L167" s="44"/>
      <c r="M167" s="226" t="s">
        <v>1</v>
      </c>
      <c r="N167" s="227" t="s">
        <v>41</v>
      </c>
      <c r="O167" s="91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205</v>
      </c>
      <c r="AT167" s="230" t="s">
        <v>201</v>
      </c>
      <c r="AU167" s="230" t="s">
        <v>86</v>
      </c>
      <c r="AY167" s="17" t="s">
        <v>199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84</v>
      </c>
      <c r="BK167" s="231">
        <f>ROUND(I167*H167,2)</f>
        <v>0</v>
      </c>
      <c r="BL167" s="17" t="s">
        <v>205</v>
      </c>
      <c r="BM167" s="230" t="s">
        <v>258</v>
      </c>
    </row>
    <row r="168" s="2" customFormat="1">
      <c r="A168" s="38"/>
      <c r="B168" s="39"/>
      <c r="C168" s="40"/>
      <c r="D168" s="234" t="s">
        <v>225</v>
      </c>
      <c r="E168" s="40"/>
      <c r="F168" s="255" t="s">
        <v>259</v>
      </c>
      <c r="G168" s="40"/>
      <c r="H168" s="40"/>
      <c r="I168" s="256"/>
      <c r="J168" s="40"/>
      <c r="K168" s="40"/>
      <c r="L168" s="44"/>
      <c r="M168" s="257"/>
      <c r="N168" s="258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225</v>
      </c>
      <c r="AU168" s="17" t="s">
        <v>86</v>
      </c>
    </row>
    <row r="169" s="13" customFormat="1">
      <c r="A169" s="13"/>
      <c r="B169" s="232"/>
      <c r="C169" s="233"/>
      <c r="D169" s="234" t="s">
        <v>213</v>
      </c>
      <c r="E169" s="235" t="s">
        <v>1</v>
      </c>
      <c r="F169" s="236" t="s">
        <v>149</v>
      </c>
      <c r="G169" s="233"/>
      <c r="H169" s="237">
        <v>281.69999999999999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213</v>
      </c>
      <c r="AU169" s="243" t="s">
        <v>86</v>
      </c>
      <c r="AV169" s="13" t="s">
        <v>86</v>
      </c>
      <c r="AW169" s="13" t="s">
        <v>32</v>
      </c>
      <c r="AX169" s="13" t="s">
        <v>84</v>
      </c>
      <c r="AY169" s="243" t="s">
        <v>199</v>
      </c>
    </row>
    <row r="170" s="13" customFormat="1">
      <c r="A170" s="13"/>
      <c r="B170" s="232"/>
      <c r="C170" s="233"/>
      <c r="D170" s="234" t="s">
        <v>213</v>
      </c>
      <c r="E170" s="233"/>
      <c r="F170" s="236" t="s">
        <v>260</v>
      </c>
      <c r="G170" s="233"/>
      <c r="H170" s="237">
        <v>211.27500000000001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213</v>
      </c>
      <c r="AU170" s="243" t="s">
        <v>86</v>
      </c>
      <c r="AV170" s="13" t="s">
        <v>86</v>
      </c>
      <c r="AW170" s="13" t="s">
        <v>4</v>
      </c>
      <c r="AX170" s="13" t="s">
        <v>84</v>
      </c>
      <c r="AY170" s="243" t="s">
        <v>199</v>
      </c>
    </row>
    <row r="171" s="2" customFormat="1" ht="33" customHeight="1">
      <c r="A171" s="38"/>
      <c r="B171" s="39"/>
      <c r="C171" s="219" t="s">
        <v>261</v>
      </c>
      <c r="D171" s="219" t="s">
        <v>201</v>
      </c>
      <c r="E171" s="220" t="s">
        <v>262</v>
      </c>
      <c r="F171" s="221" t="s">
        <v>263</v>
      </c>
      <c r="G171" s="222" t="s">
        <v>144</v>
      </c>
      <c r="H171" s="223">
        <v>90</v>
      </c>
      <c r="I171" s="224"/>
      <c r="J171" s="225">
        <f>ROUND(I171*H171,2)</f>
        <v>0</v>
      </c>
      <c r="K171" s="221" t="s">
        <v>204</v>
      </c>
      <c r="L171" s="44"/>
      <c r="M171" s="226" t="s">
        <v>1</v>
      </c>
      <c r="N171" s="227" t="s">
        <v>41</v>
      </c>
      <c r="O171" s="91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205</v>
      </c>
      <c r="AT171" s="230" t="s">
        <v>201</v>
      </c>
      <c r="AU171" s="230" t="s">
        <v>86</v>
      </c>
      <c r="AY171" s="17" t="s">
        <v>199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84</v>
      </c>
      <c r="BK171" s="231">
        <f>ROUND(I171*H171,2)</f>
        <v>0</v>
      </c>
      <c r="BL171" s="17" t="s">
        <v>205</v>
      </c>
      <c r="BM171" s="230" t="s">
        <v>264</v>
      </c>
    </row>
    <row r="172" s="13" customFormat="1">
      <c r="A172" s="13"/>
      <c r="B172" s="232"/>
      <c r="C172" s="233"/>
      <c r="D172" s="234" t="s">
        <v>213</v>
      </c>
      <c r="E172" s="235" t="s">
        <v>1</v>
      </c>
      <c r="F172" s="236" t="s">
        <v>146</v>
      </c>
      <c r="G172" s="233"/>
      <c r="H172" s="237">
        <v>90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213</v>
      </c>
      <c r="AU172" s="243" t="s">
        <v>86</v>
      </c>
      <c r="AV172" s="13" t="s">
        <v>86</v>
      </c>
      <c r="AW172" s="13" t="s">
        <v>32</v>
      </c>
      <c r="AX172" s="13" t="s">
        <v>84</v>
      </c>
      <c r="AY172" s="243" t="s">
        <v>199</v>
      </c>
    </row>
    <row r="173" s="2" customFormat="1" ht="33" customHeight="1">
      <c r="A173" s="38"/>
      <c r="B173" s="39"/>
      <c r="C173" s="219" t="s">
        <v>265</v>
      </c>
      <c r="D173" s="219" t="s">
        <v>201</v>
      </c>
      <c r="E173" s="220" t="s">
        <v>266</v>
      </c>
      <c r="F173" s="221" t="s">
        <v>267</v>
      </c>
      <c r="G173" s="222" t="s">
        <v>144</v>
      </c>
      <c r="H173" s="223">
        <v>94.200000000000003</v>
      </c>
      <c r="I173" s="224"/>
      <c r="J173" s="225">
        <f>ROUND(I173*H173,2)</f>
        <v>0</v>
      </c>
      <c r="K173" s="221" t="s">
        <v>204</v>
      </c>
      <c r="L173" s="44"/>
      <c r="M173" s="226" t="s">
        <v>1</v>
      </c>
      <c r="N173" s="227" t="s">
        <v>41</v>
      </c>
      <c r="O173" s="91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205</v>
      </c>
      <c r="AT173" s="230" t="s">
        <v>201</v>
      </c>
      <c r="AU173" s="230" t="s">
        <v>86</v>
      </c>
      <c r="AY173" s="17" t="s">
        <v>199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84</v>
      </c>
      <c r="BK173" s="231">
        <f>ROUND(I173*H173,2)</f>
        <v>0</v>
      </c>
      <c r="BL173" s="17" t="s">
        <v>205</v>
      </c>
      <c r="BM173" s="230" t="s">
        <v>268</v>
      </c>
    </row>
    <row r="174" s="13" customFormat="1">
      <c r="A174" s="13"/>
      <c r="B174" s="232"/>
      <c r="C174" s="233"/>
      <c r="D174" s="234" t="s">
        <v>213</v>
      </c>
      <c r="E174" s="235" t="s">
        <v>1</v>
      </c>
      <c r="F174" s="236" t="s">
        <v>149</v>
      </c>
      <c r="G174" s="233"/>
      <c r="H174" s="237">
        <v>281.69999999999999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213</v>
      </c>
      <c r="AU174" s="243" t="s">
        <v>86</v>
      </c>
      <c r="AV174" s="13" t="s">
        <v>86</v>
      </c>
      <c r="AW174" s="13" t="s">
        <v>32</v>
      </c>
      <c r="AX174" s="13" t="s">
        <v>76</v>
      </c>
      <c r="AY174" s="243" t="s">
        <v>199</v>
      </c>
    </row>
    <row r="175" s="13" customFormat="1">
      <c r="A175" s="13"/>
      <c r="B175" s="232"/>
      <c r="C175" s="233"/>
      <c r="D175" s="234" t="s">
        <v>213</v>
      </c>
      <c r="E175" s="235" t="s">
        <v>1</v>
      </c>
      <c r="F175" s="236" t="s">
        <v>269</v>
      </c>
      <c r="G175" s="233"/>
      <c r="H175" s="237">
        <v>-187.5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213</v>
      </c>
      <c r="AU175" s="243" t="s">
        <v>86</v>
      </c>
      <c r="AV175" s="13" t="s">
        <v>86</v>
      </c>
      <c r="AW175" s="13" t="s">
        <v>32</v>
      </c>
      <c r="AX175" s="13" t="s">
        <v>76</v>
      </c>
      <c r="AY175" s="243" t="s">
        <v>199</v>
      </c>
    </row>
    <row r="176" s="14" customFormat="1">
      <c r="A176" s="14"/>
      <c r="B176" s="244"/>
      <c r="C176" s="245"/>
      <c r="D176" s="234" t="s">
        <v>213</v>
      </c>
      <c r="E176" s="246" t="s">
        <v>1</v>
      </c>
      <c r="F176" s="247" t="s">
        <v>214</v>
      </c>
      <c r="G176" s="245"/>
      <c r="H176" s="248">
        <v>94.200000000000003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213</v>
      </c>
      <c r="AU176" s="254" t="s">
        <v>86</v>
      </c>
      <c r="AV176" s="14" t="s">
        <v>205</v>
      </c>
      <c r="AW176" s="14" t="s">
        <v>32</v>
      </c>
      <c r="AX176" s="14" t="s">
        <v>84</v>
      </c>
      <c r="AY176" s="254" t="s">
        <v>199</v>
      </c>
    </row>
    <row r="177" s="2" customFormat="1" ht="33" customHeight="1">
      <c r="A177" s="38"/>
      <c r="B177" s="39"/>
      <c r="C177" s="219" t="s">
        <v>270</v>
      </c>
      <c r="D177" s="219" t="s">
        <v>201</v>
      </c>
      <c r="E177" s="220" t="s">
        <v>271</v>
      </c>
      <c r="F177" s="221" t="s">
        <v>272</v>
      </c>
      <c r="G177" s="222" t="s">
        <v>144</v>
      </c>
      <c r="H177" s="223">
        <v>187.5</v>
      </c>
      <c r="I177" s="224"/>
      <c r="J177" s="225">
        <f>ROUND(I177*H177,2)</f>
        <v>0</v>
      </c>
      <c r="K177" s="221" t="s">
        <v>204</v>
      </c>
      <c r="L177" s="44"/>
      <c r="M177" s="226" t="s">
        <v>1</v>
      </c>
      <c r="N177" s="227" t="s">
        <v>41</v>
      </c>
      <c r="O177" s="91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205</v>
      </c>
      <c r="AT177" s="230" t="s">
        <v>201</v>
      </c>
      <c r="AU177" s="230" t="s">
        <v>86</v>
      </c>
      <c r="AY177" s="17" t="s">
        <v>199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84</v>
      </c>
      <c r="BK177" s="231">
        <f>ROUND(I177*H177,2)</f>
        <v>0</v>
      </c>
      <c r="BL177" s="17" t="s">
        <v>205</v>
      </c>
      <c r="BM177" s="230" t="s">
        <v>273</v>
      </c>
    </row>
    <row r="178" s="13" customFormat="1">
      <c r="A178" s="13"/>
      <c r="B178" s="232"/>
      <c r="C178" s="233"/>
      <c r="D178" s="234" t="s">
        <v>213</v>
      </c>
      <c r="E178" s="235" t="s">
        <v>1</v>
      </c>
      <c r="F178" s="236" t="s">
        <v>274</v>
      </c>
      <c r="G178" s="233"/>
      <c r="H178" s="237">
        <v>187.5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213</v>
      </c>
      <c r="AU178" s="243" t="s">
        <v>86</v>
      </c>
      <c r="AV178" s="13" t="s">
        <v>86</v>
      </c>
      <c r="AW178" s="13" t="s">
        <v>32</v>
      </c>
      <c r="AX178" s="13" t="s">
        <v>84</v>
      </c>
      <c r="AY178" s="243" t="s">
        <v>199</v>
      </c>
    </row>
    <row r="179" s="2" customFormat="1" ht="33" customHeight="1">
      <c r="A179" s="38"/>
      <c r="B179" s="39"/>
      <c r="C179" s="219" t="s">
        <v>275</v>
      </c>
      <c r="D179" s="219" t="s">
        <v>201</v>
      </c>
      <c r="E179" s="220" t="s">
        <v>276</v>
      </c>
      <c r="F179" s="221" t="s">
        <v>277</v>
      </c>
      <c r="G179" s="222" t="s">
        <v>144</v>
      </c>
      <c r="H179" s="223">
        <v>3.2400000000000002</v>
      </c>
      <c r="I179" s="224"/>
      <c r="J179" s="225">
        <f>ROUND(I179*H179,2)</f>
        <v>0</v>
      </c>
      <c r="K179" s="221" t="s">
        <v>204</v>
      </c>
      <c r="L179" s="44"/>
      <c r="M179" s="226" t="s">
        <v>1</v>
      </c>
      <c r="N179" s="227" t="s">
        <v>41</v>
      </c>
      <c r="O179" s="91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0" t="s">
        <v>205</v>
      </c>
      <c r="AT179" s="230" t="s">
        <v>201</v>
      </c>
      <c r="AU179" s="230" t="s">
        <v>86</v>
      </c>
      <c r="AY179" s="17" t="s">
        <v>199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84</v>
      </c>
      <c r="BK179" s="231">
        <f>ROUND(I179*H179,2)</f>
        <v>0</v>
      </c>
      <c r="BL179" s="17" t="s">
        <v>205</v>
      </c>
      <c r="BM179" s="230" t="s">
        <v>278</v>
      </c>
    </row>
    <row r="180" s="13" customFormat="1">
      <c r="A180" s="13"/>
      <c r="B180" s="232"/>
      <c r="C180" s="233"/>
      <c r="D180" s="234" t="s">
        <v>213</v>
      </c>
      <c r="E180" s="235" t="s">
        <v>1</v>
      </c>
      <c r="F180" s="236" t="s">
        <v>156</v>
      </c>
      <c r="G180" s="233"/>
      <c r="H180" s="237">
        <v>3.2400000000000002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213</v>
      </c>
      <c r="AU180" s="243" t="s">
        <v>86</v>
      </c>
      <c r="AV180" s="13" t="s">
        <v>86</v>
      </c>
      <c r="AW180" s="13" t="s">
        <v>32</v>
      </c>
      <c r="AX180" s="13" t="s">
        <v>84</v>
      </c>
      <c r="AY180" s="243" t="s">
        <v>199</v>
      </c>
    </row>
    <row r="181" s="2" customFormat="1" ht="33" customHeight="1">
      <c r="A181" s="38"/>
      <c r="B181" s="39"/>
      <c r="C181" s="219" t="s">
        <v>279</v>
      </c>
      <c r="D181" s="219" t="s">
        <v>201</v>
      </c>
      <c r="E181" s="220" t="s">
        <v>280</v>
      </c>
      <c r="F181" s="221" t="s">
        <v>281</v>
      </c>
      <c r="G181" s="222" t="s">
        <v>144</v>
      </c>
      <c r="H181" s="223">
        <v>90</v>
      </c>
      <c r="I181" s="224"/>
      <c r="J181" s="225">
        <f>ROUND(I181*H181,2)</f>
        <v>0</v>
      </c>
      <c r="K181" s="221" t="s">
        <v>204</v>
      </c>
      <c r="L181" s="44"/>
      <c r="M181" s="226" t="s">
        <v>1</v>
      </c>
      <c r="N181" s="227" t="s">
        <v>41</v>
      </c>
      <c r="O181" s="91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205</v>
      </c>
      <c r="AT181" s="230" t="s">
        <v>201</v>
      </c>
      <c r="AU181" s="230" t="s">
        <v>86</v>
      </c>
      <c r="AY181" s="17" t="s">
        <v>199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84</v>
      </c>
      <c r="BK181" s="231">
        <f>ROUND(I181*H181,2)</f>
        <v>0</v>
      </c>
      <c r="BL181" s="17" t="s">
        <v>205</v>
      </c>
      <c r="BM181" s="230" t="s">
        <v>282</v>
      </c>
    </row>
    <row r="182" s="2" customFormat="1">
      <c r="A182" s="38"/>
      <c r="B182" s="39"/>
      <c r="C182" s="40"/>
      <c r="D182" s="234" t="s">
        <v>225</v>
      </c>
      <c r="E182" s="40"/>
      <c r="F182" s="255" t="s">
        <v>283</v>
      </c>
      <c r="G182" s="40"/>
      <c r="H182" s="40"/>
      <c r="I182" s="256"/>
      <c r="J182" s="40"/>
      <c r="K182" s="40"/>
      <c r="L182" s="44"/>
      <c r="M182" s="257"/>
      <c r="N182" s="258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225</v>
      </c>
      <c r="AU182" s="17" t="s">
        <v>86</v>
      </c>
    </row>
    <row r="183" s="13" customFormat="1">
      <c r="A183" s="13"/>
      <c r="B183" s="232"/>
      <c r="C183" s="233"/>
      <c r="D183" s="234" t="s">
        <v>213</v>
      </c>
      <c r="E183" s="235" t="s">
        <v>152</v>
      </c>
      <c r="F183" s="236" t="s">
        <v>146</v>
      </c>
      <c r="G183" s="233"/>
      <c r="H183" s="237">
        <v>90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213</v>
      </c>
      <c r="AU183" s="243" t="s">
        <v>86</v>
      </c>
      <c r="AV183" s="13" t="s">
        <v>86</v>
      </c>
      <c r="AW183" s="13" t="s">
        <v>32</v>
      </c>
      <c r="AX183" s="13" t="s">
        <v>84</v>
      </c>
      <c r="AY183" s="243" t="s">
        <v>199</v>
      </c>
    </row>
    <row r="184" s="2" customFormat="1" ht="33" customHeight="1">
      <c r="A184" s="38"/>
      <c r="B184" s="39"/>
      <c r="C184" s="219" t="s">
        <v>284</v>
      </c>
      <c r="D184" s="219" t="s">
        <v>201</v>
      </c>
      <c r="E184" s="220" t="s">
        <v>285</v>
      </c>
      <c r="F184" s="221" t="s">
        <v>286</v>
      </c>
      <c r="G184" s="222" t="s">
        <v>144</v>
      </c>
      <c r="H184" s="223">
        <v>284.94</v>
      </c>
      <c r="I184" s="224"/>
      <c r="J184" s="225">
        <f>ROUND(I184*H184,2)</f>
        <v>0</v>
      </c>
      <c r="K184" s="221" t="s">
        <v>204</v>
      </c>
      <c r="L184" s="44"/>
      <c r="M184" s="226" t="s">
        <v>1</v>
      </c>
      <c r="N184" s="227" t="s">
        <v>41</v>
      </c>
      <c r="O184" s="91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0" t="s">
        <v>205</v>
      </c>
      <c r="AT184" s="230" t="s">
        <v>201</v>
      </c>
      <c r="AU184" s="230" t="s">
        <v>86</v>
      </c>
      <c r="AY184" s="17" t="s">
        <v>199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84</v>
      </c>
      <c r="BK184" s="231">
        <f>ROUND(I184*H184,2)</f>
        <v>0</v>
      </c>
      <c r="BL184" s="17" t="s">
        <v>205</v>
      </c>
      <c r="BM184" s="230" t="s">
        <v>287</v>
      </c>
    </row>
    <row r="185" s="2" customFormat="1">
      <c r="A185" s="38"/>
      <c r="B185" s="39"/>
      <c r="C185" s="40"/>
      <c r="D185" s="234" t="s">
        <v>225</v>
      </c>
      <c r="E185" s="40"/>
      <c r="F185" s="255" t="s">
        <v>283</v>
      </c>
      <c r="G185" s="40"/>
      <c r="H185" s="40"/>
      <c r="I185" s="256"/>
      <c r="J185" s="40"/>
      <c r="K185" s="40"/>
      <c r="L185" s="44"/>
      <c r="M185" s="257"/>
      <c r="N185" s="25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225</v>
      </c>
      <c r="AU185" s="17" t="s">
        <v>86</v>
      </c>
    </row>
    <row r="186" s="13" customFormat="1">
      <c r="A186" s="13"/>
      <c r="B186" s="232"/>
      <c r="C186" s="233"/>
      <c r="D186" s="234" t="s">
        <v>213</v>
      </c>
      <c r="E186" s="235" t="s">
        <v>154</v>
      </c>
      <c r="F186" s="236" t="s">
        <v>288</v>
      </c>
      <c r="G186" s="233"/>
      <c r="H186" s="237">
        <v>284.94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213</v>
      </c>
      <c r="AU186" s="243" t="s">
        <v>86</v>
      </c>
      <c r="AV186" s="13" t="s">
        <v>86</v>
      </c>
      <c r="AW186" s="13" t="s">
        <v>32</v>
      </c>
      <c r="AX186" s="13" t="s">
        <v>84</v>
      </c>
      <c r="AY186" s="243" t="s">
        <v>199</v>
      </c>
    </row>
    <row r="187" s="2" customFormat="1" ht="33" customHeight="1">
      <c r="A187" s="38"/>
      <c r="B187" s="39"/>
      <c r="C187" s="219" t="s">
        <v>7</v>
      </c>
      <c r="D187" s="219" t="s">
        <v>201</v>
      </c>
      <c r="E187" s="220" t="s">
        <v>289</v>
      </c>
      <c r="F187" s="221" t="s">
        <v>290</v>
      </c>
      <c r="G187" s="222" t="s">
        <v>291</v>
      </c>
      <c r="H187" s="223">
        <v>656.14499999999998</v>
      </c>
      <c r="I187" s="224"/>
      <c r="J187" s="225">
        <f>ROUND(I187*H187,2)</f>
        <v>0</v>
      </c>
      <c r="K187" s="221" t="s">
        <v>204</v>
      </c>
      <c r="L187" s="44"/>
      <c r="M187" s="226" t="s">
        <v>1</v>
      </c>
      <c r="N187" s="227" t="s">
        <v>41</v>
      </c>
      <c r="O187" s="91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205</v>
      </c>
      <c r="AT187" s="230" t="s">
        <v>201</v>
      </c>
      <c r="AU187" s="230" t="s">
        <v>86</v>
      </c>
      <c r="AY187" s="17" t="s">
        <v>199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84</v>
      </c>
      <c r="BK187" s="231">
        <f>ROUND(I187*H187,2)</f>
        <v>0</v>
      </c>
      <c r="BL187" s="17" t="s">
        <v>205</v>
      </c>
      <c r="BM187" s="230" t="s">
        <v>292</v>
      </c>
    </row>
    <row r="188" s="2" customFormat="1">
      <c r="A188" s="38"/>
      <c r="B188" s="39"/>
      <c r="C188" s="40"/>
      <c r="D188" s="234" t="s">
        <v>225</v>
      </c>
      <c r="E188" s="40"/>
      <c r="F188" s="255" t="s">
        <v>293</v>
      </c>
      <c r="G188" s="40"/>
      <c r="H188" s="40"/>
      <c r="I188" s="256"/>
      <c r="J188" s="40"/>
      <c r="K188" s="40"/>
      <c r="L188" s="44"/>
      <c r="M188" s="257"/>
      <c r="N188" s="258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225</v>
      </c>
      <c r="AU188" s="17" t="s">
        <v>86</v>
      </c>
    </row>
    <row r="189" s="13" customFormat="1">
      <c r="A189" s="13"/>
      <c r="B189" s="232"/>
      <c r="C189" s="233"/>
      <c r="D189" s="234" t="s">
        <v>213</v>
      </c>
      <c r="E189" s="235" t="s">
        <v>1</v>
      </c>
      <c r="F189" s="236" t="s">
        <v>294</v>
      </c>
      <c r="G189" s="233"/>
      <c r="H189" s="237">
        <v>374.94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213</v>
      </c>
      <c r="AU189" s="243" t="s">
        <v>86</v>
      </c>
      <c r="AV189" s="13" t="s">
        <v>86</v>
      </c>
      <c r="AW189" s="13" t="s">
        <v>32</v>
      </c>
      <c r="AX189" s="13" t="s">
        <v>84</v>
      </c>
      <c r="AY189" s="243" t="s">
        <v>199</v>
      </c>
    </row>
    <row r="190" s="13" customFormat="1">
      <c r="A190" s="13"/>
      <c r="B190" s="232"/>
      <c r="C190" s="233"/>
      <c r="D190" s="234" t="s">
        <v>213</v>
      </c>
      <c r="E190" s="233"/>
      <c r="F190" s="236" t="s">
        <v>295</v>
      </c>
      <c r="G190" s="233"/>
      <c r="H190" s="237">
        <v>656.14499999999998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213</v>
      </c>
      <c r="AU190" s="243" t="s">
        <v>86</v>
      </c>
      <c r="AV190" s="13" t="s">
        <v>86</v>
      </c>
      <c r="AW190" s="13" t="s">
        <v>4</v>
      </c>
      <c r="AX190" s="13" t="s">
        <v>84</v>
      </c>
      <c r="AY190" s="243" t="s">
        <v>199</v>
      </c>
    </row>
    <row r="191" s="2" customFormat="1" ht="16.5" customHeight="1">
      <c r="A191" s="38"/>
      <c r="B191" s="39"/>
      <c r="C191" s="219" t="s">
        <v>296</v>
      </c>
      <c r="D191" s="219" t="s">
        <v>201</v>
      </c>
      <c r="E191" s="220" t="s">
        <v>297</v>
      </c>
      <c r="F191" s="221" t="s">
        <v>298</v>
      </c>
      <c r="G191" s="222" t="s">
        <v>144</v>
      </c>
      <c r="H191" s="223">
        <v>371.69999999999999</v>
      </c>
      <c r="I191" s="224"/>
      <c r="J191" s="225">
        <f>ROUND(I191*H191,2)</f>
        <v>0</v>
      </c>
      <c r="K191" s="221" t="s">
        <v>204</v>
      </c>
      <c r="L191" s="44"/>
      <c r="M191" s="226" t="s">
        <v>1</v>
      </c>
      <c r="N191" s="227" t="s">
        <v>41</v>
      </c>
      <c r="O191" s="91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0" t="s">
        <v>205</v>
      </c>
      <c r="AT191" s="230" t="s">
        <v>201</v>
      </c>
      <c r="AU191" s="230" t="s">
        <v>86</v>
      </c>
      <c r="AY191" s="17" t="s">
        <v>199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7" t="s">
        <v>84</v>
      </c>
      <c r="BK191" s="231">
        <f>ROUND(I191*H191,2)</f>
        <v>0</v>
      </c>
      <c r="BL191" s="17" t="s">
        <v>205</v>
      </c>
      <c r="BM191" s="230" t="s">
        <v>299</v>
      </c>
    </row>
    <row r="192" s="13" customFormat="1">
      <c r="A192" s="13"/>
      <c r="B192" s="232"/>
      <c r="C192" s="233"/>
      <c r="D192" s="234" t="s">
        <v>213</v>
      </c>
      <c r="E192" s="235" t="s">
        <v>1</v>
      </c>
      <c r="F192" s="236" t="s">
        <v>300</v>
      </c>
      <c r="G192" s="233"/>
      <c r="H192" s="237">
        <v>371.69999999999999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213</v>
      </c>
      <c r="AU192" s="243" t="s">
        <v>86</v>
      </c>
      <c r="AV192" s="13" t="s">
        <v>86</v>
      </c>
      <c r="AW192" s="13" t="s">
        <v>32</v>
      </c>
      <c r="AX192" s="13" t="s">
        <v>84</v>
      </c>
      <c r="AY192" s="243" t="s">
        <v>199</v>
      </c>
    </row>
    <row r="193" s="2" customFormat="1" ht="24.15" customHeight="1">
      <c r="A193" s="38"/>
      <c r="B193" s="39"/>
      <c r="C193" s="219" t="s">
        <v>301</v>
      </c>
      <c r="D193" s="219" t="s">
        <v>201</v>
      </c>
      <c r="E193" s="220" t="s">
        <v>302</v>
      </c>
      <c r="F193" s="221" t="s">
        <v>303</v>
      </c>
      <c r="G193" s="222" t="s">
        <v>144</v>
      </c>
      <c r="H193" s="223">
        <v>10.592000000000001</v>
      </c>
      <c r="I193" s="224"/>
      <c r="J193" s="225">
        <f>ROUND(I193*H193,2)</f>
        <v>0</v>
      </c>
      <c r="K193" s="221" t="s">
        <v>204</v>
      </c>
      <c r="L193" s="44"/>
      <c r="M193" s="226" t="s">
        <v>1</v>
      </c>
      <c r="N193" s="227" t="s">
        <v>41</v>
      </c>
      <c r="O193" s="91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205</v>
      </c>
      <c r="AT193" s="230" t="s">
        <v>201</v>
      </c>
      <c r="AU193" s="230" t="s">
        <v>86</v>
      </c>
      <c r="AY193" s="17" t="s">
        <v>199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84</v>
      </c>
      <c r="BK193" s="231">
        <f>ROUND(I193*H193,2)</f>
        <v>0</v>
      </c>
      <c r="BL193" s="17" t="s">
        <v>205</v>
      </c>
      <c r="BM193" s="230" t="s">
        <v>304</v>
      </c>
    </row>
    <row r="194" s="2" customFormat="1">
      <c r="A194" s="38"/>
      <c r="B194" s="39"/>
      <c r="C194" s="40"/>
      <c r="D194" s="234" t="s">
        <v>225</v>
      </c>
      <c r="E194" s="40"/>
      <c r="F194" s="255" t="s">
        <v>305</v>
      </c>
      <c r="G194" s="40"/>
      <c r="H194" s="40"/>
      <c r="I194" s="256"/>
      <c r="J194" s="40"/>
      <c r="K194" s="40"/>
      <c r="L194" s="44"/>
      <c r="M194" s="257"/>
      <c r="N194" s="258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225</v>
      </c>
      <c r="AU194" s="17" t="s">
        <v>86</v>
      </c>
    </row>
    <row r="195" s="13" customFormat="1">
      <c r="A195" s="13"/>
      <c r="B195" s="232"/>
      <c r="C195" s="233"/>
      <c r="D195" s="234" t="s">
        <v>213</v>
      </c>
      <c r="E195" s="235" t="s">
        <v>1</v>
      </c>
      <c r="F195" s="236" t="s">
        <v>306</v>
      </c>
      <c r="G195" s="233"/>
      <c r="H195" s="237">
        <v>3.2400000000000002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213</v>
      </c>
      <c r="AU195" s="243" t="s">
        <v>86</v>
      </c>
      <c r="AV195" s="13" t="s">
        <v>86</v>
      </c>
      <c r="AW195" s="13" t="s">
        <v>32</v>
      </c>
      <c r="AX195" s="13" t="s">
        <v>76</v>
      </c>
      <c r="AY195" s="243" t="s">
        <v>199</v>
      </c>
    </row>
    <row r="196" s="13" customFormat="1">
      <c r="A196" s="13"/>
      <c r="B196" s="232"/>
      <c r="C196" s="233"/>
      <c r="D196" s="234" t="s">
        <v>213</v>
      </c>
      <c r="E196" s="235" t="s">
        <v>1</v>
      </c>
      <c r="F196" s="236" t="s">
        <v>307</v>
      </c>
      <c r="G196" s="233"/>
      <c r="H196" s="237">
        <v>10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213</v>
      </c>
      <c r="AU196" s="243" t="s">
        <v>86</v>
      </c>
      <c r="AV196" s="13" t="s">
        <v>86</v>
      </c>
      <c r="AW196" s="13" t="s">
        <v>32</v>
      </c>
      <c r="AX196" s="13" t="s">
        <v>76</v>
      </c>
      <c r="AY196" s="243" t="s">
        <v>199</v>
      </c>
    </row>
    <row r="197" s="14" customFormat="1">
      <c r="A197" s="14"/>
      <c r="B197" s="244"/>
      <c r="C197" s="245"/>
      <c r="D197" s="234" t="s">
        <v>213</v>
      </c>
      <c r="E197" s="246" t="s">
        <v>165</v>
      </c>
      <c r="F197" s="247" t="s">
        <v>214</v>
      </c>
      <c r="G197" s="245"/>
      <c r="H197" s="248">
        <v>13.24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213</v>
      </c>
      <c r="AU197" s="254" t="s">
        <v>86</v>
      </c>
      <c r="AV197" s="14" t="s">
        <v>205</v>
      </c>
      <c r="AW197" s="14" t="s">
        <v>32</v>
      </c>
      <c r="AX197" s="14" t="s">
        <v>84</v>
      </c>
      <c r="AY197" s="254" t="s">
        <v>199</v>
      </c>
    </row>
    <row r="198" s="13" customFormat="1">
      <c r="A198" s="13"/>
      <c r="B198" s="232"/>
      <c r="C198" s="233"/>
      <c r="D198" s="234" t="s">
        <v>213</v>
      </c>
      <c r="E198" s="233"/>
      <c r="F198" s="236" t="s">
        <v>308</v>
      </c>
      <c r="G198" s="233"/>
      <c r="H198" s="237">
        <v>10.592000000000001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213</v>
      </c>
      <c r="AU198" s="243" t="s">
        <v>86</v>
      </c>
      <c r="AV198" s="13" t="s">
        <v>86</v>
      </c>
      <c r="AW198" s="13" t="s">
        <v>4</v>
      </c>
      <c r="AX198" s="13" t="s">
        <v>84</v>
      </c>
      <c r="AY198" s="243" t="s">
        <v>199</v>
      </c>
    </row>
    <row r="199" s="2" customFormat="1" ht="24.15" customHeight="1">
      <c r="A199" s="38"/>
      <c r="B199" s="39"/>
      <c r="C199" s="219" t="s">
        <v>309</v>
      </c>
      <c r="D199" s="219" t="s">
        <v>201</v>
      </c>
      <c r="E199" s="220" t="s">
        <v>310</v>
      </c>
      <c r="F199" s="221" t="s">
        <v>311</v>
      </c>
      <c r="G199" s="222" t="s">
        <v>144</v>
      </c>
      <c r="H199" s="223">
        <v>0.54000000000000004</v>
      </c>
      <c r="I199" s="224"/>
      <c r="J199" s="225">
        <f>ROUND(I199*H199,2)</f>
        <v>0</v>
      </c>
      <c r="K199" s="221" t="s">
        <v>204</v>
      </c>
      <c r="L199" s="44"/>
      <c r="M199" s="226" t="s">
        <v>1</v>
      </c>
      <c r="N199" s="227" t="s">
        <v>41</v>
      </c>
      <c r="O199" s="91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205</v>
      </c>
      <c r="AT199" s="230" t="s">
        <v>201</v>
      </c>
      <c r="AU199" s="230" t="s">
        <v>86</v>
      </c>
      <c r="AY199" s="17" t="s">
        <v>199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84</v>
      </c>
      <c r="BK199" s="231">
        <f>ROUND(I199*H199,2)</f>
        <v>0</v>
      </c>
      <c r="BL199" s="17" t="s">
        <v>205</v>
      </c>
      <c r="BM199" s="230" t="s">
        <v>312</v>
      </c>
    </row>
    <row r="200" s="13" customFormat="1">
      <c r="A200" s="13"/>
      <c r="B200" s="232"/>
      <c r="C200" s="233"/>
      <c r="D200" s="234" t="s">
        <v>213</v>
      </c>
      <c r="E200" s="235" t="s">
        <v>142</v>
      </c>
      <c r="F200" s="236" t="s">
        <v>313</v>
      </c>
      <c r="G200" s="233"/>
      <c r="H200" s="237">
        <v>0.54000000000000004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213</v>
      </c>
      <c r="AU200" s="243" t="s">
        <v>86</v>
      </c>
      <c r="AV200" s="13" t="s">
        <v>86</v>
      </c>
      <c r="AW200" s="13" t="s">
        <v>32</v>
      </c>
      <c r="AX200" s="13" t="s">
        <v>84</v>
      </c>
      <c r="AY200" s="243" t="s">
        <v>199</v>
      </c>
    </row>
    <row r="201" s="2" customFormat="1" ht="16.5" customHeight="1">
      <c r="A201" s="38"/>
      <c r="B201" s="39"/>
      <c r="C201" s="269" t="s">
        <v>314</v>
      </c>
      <c r="D201" s="269" t="s">
        <v>315</v>
      </c>
      <c r="E201" s="270" t="s">
        <v>316</v>
      </c>
      <c r="F201" s="271" t="s">
        <v>317</v>
      </c>
      <c r="G201" s="272" t="s">
        <v>291</v>
      </c>
      <c r="H201" s="273">
        <v>19.292000000000002</v>
      </c>
      <c r="I201" s="274"/>
      <c r="J201" s="275">
        <f>ROUND(I201*H201,2)</f>
        <v>0</v>
      </c>
      <c r="K201" s="271" t="s">
        <v>204</v>
      </c>
      <c r="L201" s="276"/>
      <c r="M201" s="277" t="s">
        <v>1</v>
      </c>
      <c r="N201" s="278" t="s">
        <v>41</v>
      </c>
      <c r="O201" s="91"/>
      <c r="P201" s="228">
        <f>O201*H201</f>
        <v>0</v>
      </c>
      <c r="Q201" s="228">
        <v>1</v>
      </c>
      <c r="R201" s="228">
        <f>Q201*H201</f>
        <v>19.292000000000002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233</v>
      </c>
      <c r="AT201" s="230" t="s">
        <v>315</v>
      </c>
      <c r="AU201" s="230" t="s">
        <v>86</v>
      </c>
      <c r="AY201" s="17" t="s">
        <v>199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84</v>
      </c>
      <c r="BK201" s="231">
        <f>ROUND(I201*H201,2)</f>
        <v>0</v>
      </c>
      <c r="BL201" s="17" t="s">
        <v>205</v>
      </c>
      <c r="BM201" s="230" t="s">
        <v>318</v>
      </c>
    </row>
    <row r="202" s="2" customFormat="1">
      <c r="A202" s="38"/>
      <c r="B202" s="39"/>
      <c r="C202" s="40"/>
      <c r="D202" s="234" t="s">
        <v>225</v>
      </c>
      <c r="E202" s="40"/>
      <c r="F202" s="255" t="s">
        <v>319</v>
      </c>
      <c r="G202" s="40"/>
      <c r="H202" s="40"/>
      <c r="I202" s="256"/>
      <c r="J202" s="40"/>
      <c r="K202" s="40"/>
      <c r="L202" s="44"/>
      <c r="M202" s="257"/>
      <c r="N202" s="258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225</v>
      </c>
      <c r="AU202" s="17" t="s">
        <v>86</v>
      </c>
    </row>
    <row r="203" s="13" customFormat="1">
      <c r="A203" s="13"/>
      <c r="B203" s="232"/>
      <c r="C203" s="233"/>
      <c r="D203" s="234" t="s">
        <v>213</v>
      </c>
      <c r="E203" s="235" t="s">
        <v>1</v>
      </c>
      <c r="F203" s="236" t="s">
        <v>320</v>
      </c>
      <c r="G203" s="233"/>
      <c r="H203" s="237">
        <v>13.779999999999999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213</v>
      </c>
      <c r="AU203" s="243" t="s">
        <v>86</v>
      </c>
      <c r="AV203" s="13" t="s">
        <v>86</v>
      </c>
      <c r="AW203" s="13" t="s">
        <v>32</v>
      </c>
      <c r="AX203" s="13" t="s">
        <v>84</v>
      </c>
      <c r="AY203" s="243" t="s">
        <v>199</v>
      </c>
    </row>
    <row r="204" s="13" customFormat="1">
      <c r="A204" s="13"/>
      <c r="B204" s="232"/>
      <c r="C204" s="233"/>
      <c r="D204" s="234" t="s">
        <v>213</v>
      </c>
      <c r="E204" s="233"/>
      <c r="F204" s="236" t="s">
        <v>321</v>
      </c>
      <c r="G204" s="233"/>
      <c r="H204" s="237">
        <v>19.292000000000002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213</v>
      </c>
      <c r="AU204" s="243" t="s">
        <v>86</v>
      </c>
      <c r="AV204" s="13" t="s">
        <v>86</v>
      </c>
      <c r="AW204" s="13" t="s">
        <v>4</v>
      </c>
      <c r="AX204" s="13" t="s">
        <v>84</v>
      </c>
      <c r="AY204" s="243" t="s">
        <v>199</v>
      </c>
    </row>
    <row r="205" s="2" customFormat="1" ht="21.75" customHeight="1">
      <c r="A205" s="38"/>
      <c r="B205" s="39"/>
      <c r="C205" s="219" t="s">
        <v>322</v>
      </c>
      <c r="D205" s="219" t="s">
        <v>201</v>
      </c>
      <c r="E205" s="220" t="s">
        <v>323</v>
      </c>
      <c r="F205" s="221" t="s">
        <v>324</v>
      </c>
      <c r="G205" s="222" t="s">
        <v>95</v>
      </c>
      <c r="H205" s="223">
        <v>475</v>
      </c>
      <c r="I205" s="224"/>
      <c r="J205" s="225">
        <f>ROUND(I205*H205,2)</f>
        <v>0</v>
      </c>
      <c r="K205" s="221" t="s">
        <v>204</v>
      </c>
      <c r="L205" s="44"/>
      <c r="M205" s="226" t="s">
        <v>1</v>
      </c>
      <c r="N205" s="227" t="s">
        <v>41</v>
      </c>
      <c r="O205" s="91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205</v>
      </c>
      <c r="AT205" s="230" t="s">
        <v>201</v>
      </c>
      <c r="AU205" s="230" t="s">
        <v>86</v>
      </c>
      <c r="AY205" s="17" t="s">
        <v>199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84</v>
      </c>
      <c r="BK205" s="231">
        <f>ROUND(I205*H205,2)</f>
        <v>0</v>
      </c>
      <c r="BL205" s="17" t="s">
        <v>205</v>
      </c>
      <c r="BM205" s="230" t="s">
        <v>325</v>
      </c>
    </row>
    <row r="206" s="13" customFormat="1">
      <c r="A206" s="13"/>
      <c r="B206" s="232"/>
      <c r="C206" s="233"/>
      <c r="D206" s="234" t="s">
        <v>213</v>
      </c>
      <c r="E206" s="235" t="s">
        <v>1</v>
      </c>
      <c r="F206" s="236" t="s">
        <v>167</v>
      </c>
      <c r="G206" s="233"/>
      <c r="H206" s="237">
        <v>475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213</v>
      </c>
      <c r="AU206" s="243" t="s">
        <v>86</v>
      </c>
      <c r="AV206" s="13" t="s">
        <v>86</v>
      </c>
      <c r="AW206" s="13" t="s">
        <v>32</v>
      </c>
      <c r="AX206" s="13" t="s">
        <v>84</v>
      </c>
      <c r="AY206" s="243" t="s">
        <v>199</v>
      </c>
    </row>
    <row r="207" s="2" customFormat="1" ht="16.5" customHeight="1">
      <c r="A207" s="38"/>
      <c r="B207" s="39"/>
      <c r="C207" s="269" t="s">
        <v>326</v>
      </c>
      <c r="D207" s="269" t="s">
        <v>315</v>
      </c>
      <c r="E207" s="270" t="s">
        <v>327</v>
      </c>
      <c r="F207" s="271" t="s">
        <v>328</v>
      </c>
      <c r="G207" s="272" t="s">
        <v>329</v>
      </c>
      <c r="H207" s="273">
        <v>9.5</v>
      </c>
      <c r="I207" s="274"/>
      <c r="J207" s="275">
        <f>ROUND(I207*H207,2)</f>
        <v>0</v>
      </c>
      <c r="K207" s="271" t="s">
        <v>204</v>
      </c>
      <c r="L207" s="276"/>
      <c r="M207" s="277" t="s">
        <v>1</v>
      </c>
      <c r="N207" s="278" t="s">
        <v>41</v>
      </c>
      <c r="O207" s="91"/>
      <c r="P207" s="228">
        <f>O207*H207</f>
        <v>0</v>
      </c>
      <c r="Q207" s="228">
        <v>0.001</v>
      </c>
      <c r="R207" s="228">
        <f>Q207*H207</f>
        <v>0.0094999999999999998</v>
      </c>
      <c r="S207" s="228">
        <v>0</v>
      </c>
      <c r="T207" s="22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0" t="s">
        <v>233</v>
      </c>
      <c r="AT207" s="230" t="s">
        <v>315</v>
      </c>
      <c r="AU207" s="230" t="s">
        <v>86</v>
      </c>
      <c r="AY207" s="17" t="s">
        <v>199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84</v>
      </c>
      <c r="BK207" s="231">
        <f>ROUND(I207*H207,2)</f>
        <v>0</v>
      </c>
      <c r="BL207" s="17" t="s">
        <v>205</v>
      </c>
      <c r="BM207" s="230" t="s">
        <v>330</v>
      </c>
    </row>
    <row r="208" s="2" customFormat="1">
      <c r="A208" s="38"/>
      <c r="B208" s="39"/>
      <c r="C208" s="40"/>
      <c r="D208" s="234" t="s">
        <v>225</v>
      </c>
      <c r="E208" s="40"/>
      <c r="F208" s="255" t="s">
        <v>331</v>
      </c>
      <c r="G208" s="40"/>
      <c r="H208" s="40"/>
      <c r="I208" s="256"/>
      <c r="J208" s="40"/>
      <c r="K208" s="40"/>
      <c r="L208" s="44"/>
      <c r="M208" s="257"/>
      <c r="N208" s="258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225</v>
      </c>
      <c r="AU208" s="17" t="s">
        <v>86</v>
      </c>
    </row>
    <row r="209" s="13" customFormat="1">
      <c r="A209" s="13"/>
      <c r="B209" s="232"/>
      <c r="C209" s="233"/>
      <c r="D209" s="234" t="s">
        <v>213</v>
      </c>
      <c r="E209" s="235" t="s">
        <v>1</v>
      </c>
      <c r="F209" s="236" t="s">
        <v>167</v>
      </c>
      <c r="G209" s="233"/>
      <c r="H209" s="237">
        <v>475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213</v>
      </c>
      <c r="AU209" s="243" t="s">
        <v>86</v>
      </c>
      <c r="AV209" s="13" t="s">
        <v>86</v>
      </c>
      <c r="AW209" s="13" t="s">
        <v>32</v>
      </c>
      <c r="AX209" s="13" t="s">
        <v>84</v>
      </c>
      <c r="AY209" s="243" t="s">
        <v>199</v>
      </c>
    </row>
    <row r="210" s="13" customFormat="1">
      <c r="A210" s="13"/>
      <c r="B210" s="232"/>
      <c r="C210" s="233"/>
      <c r="D210" s="234" t="s">
        <v>213</v>
      </c>
      <c r="E210" s="233"/>
      <c r="F210" s="236" t="s">
        <v>332</v>
      </c>
      <c r="G210" s="233"/>
      <c r="H210" s="237">
        <v>9.5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213</v>
      </c>
      <c r="AU210" s="243" t="s">
        <v>86</v>
      </c>
      <c r="AV210" s="13" t="s">
        <v>86</v>
      </c>
      <c r="AW210" s="13" t="s">
        <v>4</v>
      </c>
      <c r="AX210" s="13" t="s">
        <v>84</v>
      </c>
      <c r="AY210" s="243" t="s">
        <v>199</v>
      </c>
    </row>
    <row r="211" s="2" customFormat="1" ht="24.15" customHeight="1">
      <c r="A211" s="38"/>
      <c r="B211" s="39"/>
      <c r="C211" s="219" t="s">
        <v>333</v>
      </c>
      <c r="D211" s="219" t="s">
        <v>201</v>
      </c>
      <c r="E211" s="220" t="s">
        <v>334</v>
      </c>
      <c r="F211" s="221" t="s">
        <v>335</v>
      </c>
      <c r="G211" s="222" t="s">
        <v>95</v>
      </c>
      <c r="H211" s="223">
        <v>475</v>
      </c>
      <c r="I211" s="224"/>
      <c r="J211" s="225">
        <f>ROUND(I211*H211,2)</f>
        <v>0</v>
      </c>
      <c r="K211" s="221" t="s">
        <v>204</v>
      </c>
      <c r="L211" s="44"/>
      <c r="M211" s="226" t="s">
        <v>1</v>
      </c>
      <c r="N211" s="227" t="s">
        <v>41</v>
      </c>
      <c r="O211" s="91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205</v>
      </c>
      <c r="AT211" s="230" t="s">
        <v>201</v>
      </c>
      <c r="AU211" s="230" t="s">
        <v>86</v>
      </c>
      <c r="AY211" s="17" t="s">
        <v>199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84</v>
      </c>
      <c r="BK211" s="231">
        <f>ROUND(I211*H211,2)</f>
        <v>0</v>
      </c>
      <c r="BL211" s="17" t="s">
        <v>205</v>
      </c>
      <c r="BM211" s="230" t="s">
        <v>336</v>
      </c>
    </row>
    <row r="212" s="13" customFormat="1">
      <c r="A212" s="13"/>
      <c r="B212" s="232"/>
      <c r="C212" s="233"/>
      <c r="D212" s="234" t="s">
        <v>213</v>
      </c>
      <c r="E212" s="235" t="s">
        <v>1</v>
      </c>
      <c r="F212" s="236" t="s">
        <v>167</v>
      </c>
      <c r="G212" s="233"/>
      <c r="H212" s="237">
        <v>475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213</v>
      </c>
      <c r="AU212" s="243" t="s">
        <v>86</v>
      </c>
      <c r="AV212" s="13" t="s">
        <v>86</v>
      </c>
      <c r="AW212" s="13" t="s">
        <v>32</v>
      </c>
      <c r="AX212" s="13" t="s">
        <v>84</v>
      </c>
      <c r="AY212" s="243" t="s">
        <v>199</v>
      </c>
    </row>
    <row r="213" s="2" customFormat="1" ht="16.5" customHeight="1">
      <c r="A213" s="38"/>
      <c r="B213" s="39"/>
      <c r="C213" s="269" t="s">
        <v>337</v>
      </c>
      <c r="D213" s="269" t="s">
        <v>315</v>
      </c>
      <c r="E213" s="270" t="s">
        <v>338</v>
      </c>
      <c r="F213" s="271" t="s">
        <v>339</v>
      </c>
      <c r="G213" s="272" t="s">
        <v>291</v>
      </c>
      <c r="H213" s="273">
        <v>166.25</v>
      </c>
      <c r="I213" s="274"/>
      <c r="J213" s="275">
        <f>ROUND(I213*H213,2)</f>
        <v>0</v>
      </c>
      <c r="K213" s="271" t="s">
        <v>204</v>
      </c>
      <c r="L213" s="276"/>
      <c r="M213" s="277" t="s">
        <v>1</v>
      </c>
      <c r="N213" s="278" t="s">
        <v>41</v>
      </c>
      <c r="O213" s="91"/>
      <c r="P213" s="228">
        <f>O213*H213</f>
        <v>0</v>
      </c>
      <c r="Q213" s="228">
        <v>1</v>
      </c>
      <c r="R213" s="228">
        <f>Q213*H213</f>
        <v>166.25</v>
      </c>
      <c r="S213" s="228">
        <v>0</v>
      </c>
      <c r="T213" s="22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233</v>
      </c>
      <c r="AT213" s="230" t="s">
        <v>315</v>
      </c>
      <c r="AU213" s="230" t="s">
        <v>86</v>
      </c>
      <c r="AY213" s="17" t="s">
        <v>199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84</v>
      </c>
      <c r="BK213" s="231">
        <f>ROUND(I213*H213,2)</f>
        <v>0</v>
      </c>
      <c r="BL213" s="17" t="s">
        <v>205</v>
      </c>
      <c r="BM213" s="230" t="s">
        <v>340</v>
      </c>
    </row>
    <row r="214" s="2" customFormat="1">
      <c r="A214" s="38"/>
      <c r="B214" s="39"/>
      <c r="C214" s="40"/>
      <c r="D214" s="234" t="s">
        <v>225</v>
      </c>
      <c r="E214" s="40"/>
      <c r="F214" s="255" t="s">
        <v>341</v>
      </c>
      <c r="G214" s="40"/>
      <c r="H214" s="40"/>
      <c r="I214" s="256"/>
      <c r="J214" s="40"/>
      <c r="K214" s="40"/>
      <c r="L214" s="44"/>
      <c r="M214" s="257"/>
      <c r="N214" s="258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225</v>
      </c>
      <c r="AU214" s="17" t="s">
        <v>86</v>
      </c>
    </row>
    <row r="215" s="13" customFormat="1">
      <c r="A215" s="13"/>
      <c r="B215" s="232"/>
      <c r="C215" s="233"/>
      <c r="D215" s="234" t="s">
        <v>213</v>
      </c>
      <c r="E215" s="235" t="s">
        <v>1</v>
      </c>
      <c r="F215" s="236" t="s">
        <v>342</v>
      </c>
      <c r="G215" s="233"/>
      <c r="H215" s="237">
        <v>95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213</v>
      </c>
      <c r="AU215" s="243" t="s">
        <v>86</v>
      </c>
      <c r="AV215" s="13" t="s">
        <v>86</v>
      </c>
      <c r="AW215" s="13" t="s">
        <v>32</v>
      </c>
      <c r="AX215" s="13" t="s">
        <v>84</v>
      </c>
      <c r="AY215" s="243" t="s">
        <v>199</v>
      </c>
    </row>
    <row r="216" s="13" customFormat="1">
      <c r="A216" s="13"/>
      <c r="B216" s="232"/>
      <c r="C216" s="233"/>
      <c r="D216" s="234" t="s">
        <v>213</v>
      </c>
      <c r="E216" s="233"/>
      <c r="F216" s="236" t="s">
        <v>343</v>
      </c>
      <c r="G216" s="233"/>
      <c r="H216" s="237">
        <v>166.25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213</v>
      </c>
      <c r="AU216" s="243" t="s">
        <v>86</v>
      </c>
      <c r="AV216" s="13" t="s">
        <v>86</v>
      </c>
      <c r="AW216" s="13" t="s">
        <v>4</v>
      </c>
      <c r="AX216" s="13" t="s">
        <v>84</v>
      </c>
      <c r="AY216" s="243" t="s">
        <v>199</v>
      </c>
    </row>
    <row r="217" s="2" customFormat="1" ht="24.15" customHeight="1">
      <c r="A217" s="38"/>
      <c r="B217" s="39"/>
      <c r="C217" s="219" t="s">
        <v>344</v>
      </c>
      <c r="D217" s="219" t="s">
        <v>201</v>
      </c>
      <c r="E217" s="220" t="s">
        <v>345</v>
      </c>
      <c r="F217" s="221" t="s">
        <v>346</v>
      </c>
      <c r="G217" s="222" t="s">
        <v>95</v>
      </c>
      <c r="H217" s="223">
        <v>475</v>
      </c>
      <c r="I217" s="224"/>
      <c r="J217" s="225">
        <f>ROUND(I217*H217,2)</f>
        <v>0</v>
      </c>
      <c r="K217" s="221" t="s">
        <v>204</v>
      </c>
      <c r="L217" s="44"/>
      <c r="M217" s="226" t="s">
        <v>1</v>
      </c>
      <c r="N217" s="227" t="s">
        <v>41</v>
      </c>
      <c r="O217" s="91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205</v>
      </c>
      <c r="AT217" s="230" t="s">
        <v>201</v>
      </c>
      <c r="AU217" s="230" t="s">
        <v>86</v>
      </c>
      <c r="AY217" s="17" t="s">
        <v>199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84</v>
      </c>
      <c r="BK217" s="231">
        <f>ROUND(I217*H217,2)</f>
        <v>0</v>
      </c>
      <c r="BL217" s="17" t="s">
        <v>205</v>
      </c>
      <c r="BM217" s="230" t="s">
        <v>347</v>
      </c>
    </row>
    <row r="218" s="13" customFormat="1">
      <c r="A218" s="13"/>
      <c r="B218" s="232"/>
      <c r="C218" s="233"/>
      <c r="D218" s="234" t="s">
        <v>213</v>
      </c>
      <c r="E218" s="235" t="s">
        <v>1</v>
      </c>
      <c r="F218" s="236" t="s">
        <v>167</v>
      </c>
      <c r="G218" s="233"/>
      <c r="H218" s="237">
        <v>475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213</v>
      </c>
      <c r="AU218" s="243" t="s">
        <v>86</v>
      </c>
      <c r="AV218" s="13" t="s">
        <v>86</v>
      </c>
      <c r="AW218" s="13" t="s">
        <v>32</v>
      </c>
      <c r="AX218" s="13" t="s">
        <v>84</v>
      </c>
      <c r="AY218" s="243" t="s">
        <v>199</v>
      </c>
    </row>
    <row r="219" s="2" customFormat="1" ht="24.15" customHeight="1">
      <c r="A219" s="38"/>
      <c r="B219" s="39"/>
      <c r="C219" s="219" t="s">
        <v>348</v>
      </c>
      <c r="D219" s="219" t="s">
        <v>201</v>
      </c>
      <c r="E219" s="220" t="s">
        <v>349</v>
      </c>
      <c r="F219" s="221" t="s">
        <v>350</v>
      </c>
      <c r="G219" s="222" t="s">
        <v>95</v>
      </c>
      <c r="H219" s="223">
        <v>1540</v>
      </c>
      <c r="I219" s="224"/>
      <c r="J219" s="225">
        <f>ROUND(I219*H219,2)</f>
        <v>0</v>
      </c>
      <c r="K219" s="221" t="s">
        <v>204</v>
      </c>
      <c r="L219" s="44"/>
      <c r="M219" s="226" t="s">
        <v>1</v>
      </c>
      <c r="N219" s="227" t="s">
        <v>41</v>
      </c>
      <c r="O219" s="91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0" t="s">
        <v>205</v>
      </c>
      <c r="AT219" s="230" t="s">
        <v>201</v>
      </c>
      <c r="AU219" s="230" t="s">
        <v>86</v>
      </c>
      <c r="AY219" s="17" t="s">
        <v>199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84</v>
      </c>
      <c r="BK219" s="231">
        <f>ROUND(I219*H219,2)</f>
        <v>0</v>
      </c>
      <c r="BL219" s="17" t="s">
        <v>205</v>
      </c>
      <c r="BM219" s="230" t="s">
        <v>351</v>
      </c>
    </row>
    <row r="220" s="13" customFormat="1">
      <c r="A220" s="13"/>
      <c r="B220" s="232"/>
      <c r="C220" s="233"/>
      <c r="D220" s="234" t="s">
        <v>213</v>
      </c>
      <c r="E220" s="235" t="s">
        <v>1</v>
      </c>
      <c r="F220" s="236" t="s">
        <v>352</v>
      </c>
      <c r="G220" s="233"/>
      <c r="H220" s="237">
        <v>915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213</v>
      </c>
      <c r="AU220" s="243" t="s">
        <v>86</v>
      </c>
      <c r="AV220" s="13" t="s">
        <v>86</v>
      </c>
      <c r="AW220" s="13" t="s">
        <v>32</v>
      </c>
      <c r="AX220" s="13" t="s">
        <v>76</v>
      </c>
      <c r="AY220" s="243" t="s">
        <v>199</v>
      </c>
    </row>
    <row r="221" s="13" customFormat="1">
      <c r="A221" s="13"/>
      <c r="B221" s="232"/>
      <c r="C221" s="233"/>
      <c r="D221" s="234" t="s">
        <v>213</v>
      </c>
      <c r="E221" s="235" t="s">
        <v>1</v>
      </c>
      <c r="F221" s="236" t="s">
        <v>353</v>
      </c>
      <c r="G221" s="233"/>
      <c r="H221" s="237">
        <v>625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213</v>
      </c>
      <c r="AU221" s="243" t="s">
        <v>86</v>
      </c>
      <c r="AV221" s="13" t="s">
        <v>86</v>
      </c>
      <c r="AW221" s="13" t="s">
        <v>32</v>
      </c>
      <c r="AX221" s="13" t="s">
        <v>76</v>
      </c>
      <c r="AY221" s="243" t="s">
        <v>199</v>
      </c>
    </row>
    <row r="222" s="14" customFormat="1">
      <c r="A222" s="14"/>
      <c r="B222" s="244"/>
      <c r="C222" s="245"/>
      <c r="D222" s="234" t="s">
        <v>213</v>
      </c>
      <c r="E222" s="246" t="s">
        <v>1</v>
      </c>
      <c r="F222" s="247" t="s">
        <v>214</v>
      </c>
      <c r="G222" s="245"/>
      <c r="H222" s="248">
        <v>1540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213</v>
      </c>
      <c r="AU222" s="254" t="s">
        <v>86</v>
      </c>
      <c r="AV222" s="14" t="s">
        <v>205</v>
      </c>
      <c r="AW222" s="14" t="s">
        <v>32</v>
      </c>
      <c r="AX222" s="14" t="s">
        <v>84</v>
      </c>
      <c r="AY222" s="254" t="s">
        <v>199</v>
      </c>
    </row>
    <row r="223" s="12" customFormat="1" ht="22.8" customHeight="1">
      <c r="A223" s="12"/>
      <c r="B223" s="203"/>
      <c r="C223" s="204"/>
      <c r="D223" s="205" t="s">
        <v>75</v>
      </c>
      <c r="E223" s="217" t="s">
        <v>97</v>
      </c>
      <c r="F223" s="217" t="s">
        <v>354</v>
      </c>
      <c r="G223" s="204"/>
      <c r="H223" s="204"/>
      <c r="I223" s="207"/>
      <c r="J223" s="218">
        <f>BK223</f>
        <v>0</v>
      </c>
      <c r="K223" s="204"/>
      <c r="L223" s="209"/>
      <c r="M223" s="210"/>
      <c r="N223" s="211"/>
      <c r="O223" s="211"/>
      <c r="P223" s="212">
        <f>SUM(P224:P227)</f>
        <v>0</v>
      </c>
      <c r="Q223" s="211"/>
      <c r="R223" s="212">
        <f>SUM(R224:R227)</f>
        <v>13.308400000000001</v>
      </c>
      <c r="S223" s="211"/>
      <c r="T223" s="213">
        <f>SUM(T224:T227)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4" t="s">
        <v>84</v>
      </c>
      <c r="AT223" s="215" t="s">
        <v>75</v>
      </c>
      <c r="AU223" s="215" t="s">
        <v>84</v>
      </c>
      <c r="AY223" s="214" t="s">
        <v>199</v>
      </c>
      <c r="BK223" s="216">
        <f>SUM(BK224:BK227)</f>
        <v>0</v>
      </c>
    </row>
    <row r="224" s="2" customFormat="1" ht="24.15" customHeight="1">
      <c r="A224" s="38"/>
      <c r="B224" s="39"/>
      <c r="C224" s="219" t="s">
        <v>355</v>
      </c>
      <c r="D224" s="219" t="s">
        <v>201</v>
      </c>
      <c r="E224" s="220" t="s">
        <v>356</v>
      </c>
      <c r="F224" s="221" t="s">
        <v>357</v>
      </c>
      <c r="G224" s="222" t="s">
        <v>122</v>
      </c>
      <c r="H224" s="223">
        <v>40</v>
      </c>
      <c r="I224" s="224"/>
      <c r="J224" s="225">
        <f>ROUND(I224*H224,2)</f>
        <v>0</v>
      </c>
      <c r="K224" s="221" t="s">
        <v>204</v>
      </c>
      <c r="L224" s="44"/>
      <c r="M224" s="226" t="s">
        <v>1</v>
      </c>
      <c r="N224" s="227" t="s">
        <v>41</v>
      </c>
      <c r="O224" s="91"/>
      <c r="P224" s="228">
        <f>O224*H224</f>
        <v>0</v>
      </c>
      <c r="Q224" s="228">
        <v>0.24127000000000001</v>
      </c>
      <c r="R224" s="228">
        <f>Q224*H224</f>
        <v>9.6508000000000003</v>
      </c>
      <c r="S224" s="228">
        <v>0</v>
      </c>
      <c r="T224" s="22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0" t="s">
        <v>205</v>
      </c>
      <c r="AT224" s="230" t="s">
        <v>201</v>
      </c>
      <c r="AU224" s="230" t="s">
        <v>86</v>
      </c>
      <c r="AY224" s="17" t="s">
        <v>199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84</v>
      </c>
      <c r="BK224" s="231">
        <f>ROUND(I224*H224,2)</f>
        <v>0</v>
      </c>
      <c r="BL224" s="17" t="s">
        <v>205</v>
      </c>
      <c r="BM224" s="230" t="s">
        <v>358</v>
      </c>
    </row>
    <row r="225" s="13" customFormat="1">
      <c r="A225" s="13"/>
      <c r="B225" s="232"/>
      <c r="C225" s="233"/>
      <c r="D225" s="234" t="s">
        <v>213</v>
      </c>
      <c r="E225" s="235" t="s">
        <v>1</v>
      </c>
      <c r="F225" s="236" t="s">
        <v>359</v>
      </c>
      <c r="G225" s="233"/>
      <c r="H225" s="237">
        <v>40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213</v>
      </c>
      <c r="AU225" s="243" t="s">
        <v>86</v>
      </c>
      <c r="AV225" s="13" t="s">
        <v>86</v>
      </c>
      <c r="AW225" s="13" t="s">
        <v>32</v>
      </c>
      <c r="AX225" s="13" t="s">
        <v>84</v>
      </c>
      <c r="AY225" s="243" t="s">
        <v>199</v>
      </c>
    </row>
    <row r="226" s="2" customFormat="1" ht="21.75" customHeight="1">
      <c r="A226" s="38"/>
      <c r="B226" s="39"/>
      <c r="C226" s="269" t="s">
        <v>360</v>
      </c>
      <c r="D226" s="269" t="s">
        <v>315</v>
      </c>
      <c r="E226" s="270" t="s">
        <v>361</v>
      </c>
      <c r="F226" s="271" t="s">
        <v>362</v>
      </c>
      <c r="G226" s="272" t="s">
        <v>161</v>
      </c>
      <c r="H226" s="273">
        <v>228.59999999999999</v>
      </c>
      <c r="I226" s="274"/>
      <c r="J226" s="275">
        <f>ROUND(I226*H226,2)</f>
        <v>0</v>
      </c>
      <c r="K226" s="271" t="s">
        <v>204</v>
      </c>
      <c r="L226" s="276"/>
      <c r="M226" s="277" t="s">
        <v>1</v>
      </c>
      <c r="N226" s="278" t="s">
        <v>41</v>
      </c>
      <c r="O226" s="91"/>
      <c r="P226" s="228">
        <f>O226*H226</f>
        <v>0</v>
      </c>
      <c r="Q226" s="228">
        <v>0.016</v>
      </c>
      <c r="R226" s="228">
        <f>Q226*H226</f>
        <v>3.6576</v>
      </c>
      <c r="S226" s="228">
        <v>0</v>
      </c>
      <c r="T226" s="22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0" t="s">
        <v>233</v>
      </c>
      <c r="AT226" s="230" t="s">
        <v>315</v>
      </c>
      <c r="AU226" s="230" t="s">
        <v>86</v>
      </c>
      <c r="AY226" s="17" t="s">
        <v>199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84</v>
      </c>
      <c r="BK226" s="231">
        <f>ROUND(I226*H226,2)</f>
        <v>0</v>
      </c>
      <c r="BL226" s="17" t="s">
        <v>205</v>
      </c>
      <c r="BM226" s="230" t="s">
        <v>363</v>
      </c>
    </row>
    <row r="227" s="13" customFormat="1">
      <c r="A227" s="13"/>
      <c r="B227" s="232"/>
      <c r="C227" s="233"/>
      <c r="D227" s="234" t="s">
        <v>213</v>
      </c>
      <c r="E227" s="233"/>
      <c r="F227" s="236" t="s">
        <v>364</v>
      </c>
      <c r="G227" s="233"/>
      <c r="H227" s="237">
        <v>228.59999999999999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213</v>
      </c>
      <c r="AU227" s="243" t="s">
        <v>86</v>
      </c>
      <c r="AV227" s="13" t="s">
        <v>86</v>
      </c>
      <c r="AW227" s="13" t="s">
        <v>4</v>
      </c>
      <c r="AX227" s="13" t="s">
        <v>84</v>
      </c>
      <c r="AY227" s="243" t="s">
        <v>199</v>
      </c>
    </row>
    <row r="228" s="12" customFormat="1" ht="22.8" customHeight="1">
      <c r="A228" s="12"/>
      <c r="B228" s="203"/>
      <c r="C228" s="204"/>
      <c r="D228" s="205" t="s">
        <v>75</v>
      </c>
      <c r="E228" s="217" t="s">
        <v>205</v>
      </c>
      <c r="F228" s="217" t="s">
        <v>365</v>
      </c>
      <c r="G228" s="204"/>
      <c r="H228" s="204"/>
      <c r="I228" s="207"/>
      <c r="J228" s="218">
        <f>BK228</f>
        <v>0</v>
      </c>
      <c r="K228" s="204"/>
      <c r="L228" s="209"/>
      <c r="M228" s="210"/>
      <c r="N228" s="211"/>
      <c r="O228" s="211"/>
      <c r="P228" s="212">
        <f>SUM(P229:P230)</f>
        <v>0</v>
      </c>
      <c r="Q228" s="211"/>
      <c r="R228" s="212">
        <f>SUM(R229:R230)</f>
        <v>0</v>
      </c>
      <c r="S228" s="211"/>
      <c r="T228" s="213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84</v>
      </c>
      <c r="AT228" s="215" t="s">
        <v>75</v>
      </c>
      <c r="AU228" s="215" t="s">
        <v>84</v>
      </c>
      <c r="AY228" s="214" t="s">
        <v>199</v>
      </c>
      <c r="BK228" s="216">
        <f>SUM(BK229:BK230)</f>
        <v>0</v>
      </c>
    </row>
    <row r="229" s="2" customFormat="1" ht="16.5" customHeight="1">
      <c r="A229" s="38"/>
      <c r="B229" s="39"/>
      <c r="C229" s="219" t="s">
        <v>366</v>
      </c>
      <c r="D229" s="219" t="s">
        <v>201</v>
      </c>
      <c r="E229" s="220" t="s">
        <v>367</v>
      </c>
      <c r="F229" s="221" t="s">
        <v>368</v>
      </c>
      <c r="G229" s="222" t="s">
        <v>144</v>
      </c>
      <c r="H229" s="223">
        <v>0.81000000000000005</v>
      </c>
      <c r="I229" s="224"/>
      <c r="J229" s="225">
        <f>ROUND(I229*H229,2)</f>
        <v>0</v>
      </c>
      <c r="K229" s="221" t="s">
        <v>204</v>
      </c>
      <c r="L229" s="44"/>
      <c r="M229" s="226" t="s">
        <v>1</v>
      </c>
      <c r="N229" s="227" t="s">
        <v>41</v>
      </c>
      <c r="O229" s="91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205</v>
      </c>
      <c r="AT229" s="230" t="s">
        <v>201</v>
      </c>
      <c r="AU229" s="230" t="s">
        <v>86</v>
      </c>
      <c r="AY229" s="17" t="s">
        <v>199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84</v>
      </c>
      <c r="BK229" s="231">
        <f>ROUND(I229*H229,2)</f>
        <v>0</v>
      </c>
      <c r="BL229" s="17" t="s">
        <v>205</v>
      </c>
      <c r="BM229" s="230" t="s">
        <v>369</v>
      </c>
    </row>
    <row r="230" s="13" customFormat="1">
      <c r="A230" s="13"/>
      <c r="B230" s="232"/>
      <c r="C230" s="233"/>
      <c r="D230" s="234" t="s">
        <v>213</v>
      </c>
      <c r="E230" s="235" t="s">
        <v>1</v>
      </c>
      <c r="F230" s="236" t="s">
        <v>370</v>
      </c>
      <c r="G230" s="233"/>
      <c r="H230" s="237">
        <v>0.81000000000000005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213</v>
      </c>
      <c r="AU230" s="243" t="s">
        <v>86</v>
      </c>
      <c r="AV230" s="13" t="s">
        <v>86</v>
      </c>
      <c r="AW230" s="13" t="s">
        <v>32</v>
      </c>
      <c r="AX230" s="13" t="s">
        <v>84</v>
      </c>
      <c r="AY230" s="243" t="s">
        <v>199</v>
      </c>
    </row>
    <row r="231" s="12" customFormat="1" ht="22.8" customHeight="1">
      <c r="A231" s="12"/>
      <c r="B231" s="203"/>
      <c r="C231" s="204"/>
      <c r="D231" s="205" t="s">
        <v>75</v>
      </c>
      <c r="E231" s="217" t="s">
        <v>135</v>
      </c>
      <c r="F231" s="217" t="s">
        <v>371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SUM(P232:P298)</f>
        <v>0</v>
      </c>
      <c r="Q231" s="211"/>
      <c r="R231" s="212">
        <f>SUM(R232:R298)</f>
        <v>299.37594999999999</v>
      </c>
      <c r="S231" s="211"/>
      <c r="T231" s="213">
        <f>SUM(T232:T298)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84</v>
      </c>
      <c r="AT231" s="215" t="s">
        <v>75</v>
      </c>
      <c r="AU231" s="215" t="s">
        <v>84</v>
      </c>
      <c r="AY231" s="214" t="s">
        <v>199</v>
      </c>
      <c r="BK231" s="216">
        <f>SUM(BK232:BK298)</f>
        <v>0</v>
      </c>
    </row>
    <row r="232" s="2" customFormat="1" ht="16.5" customHeight="1">
      <c r="A232" s="38"/>
      <c r="B232" s="39"/>
      <c r="C232" s="219" t="s">
        <v>132</v>
      </c>
      <c r="D232" s="219" t="s">
        <v>201</v>
      </c>
      <c r="E232" s="220" t="s">
        <v>372</v>
      </c>
      <c r="F232" s="221" t="s">
        <v>373</v>
      </c>
      <c r="G232" s="222" t="s">
        <v>95</v>
      </c>
      <c r="H232" s="223">
        <v>960.75</v>
      </c>
      <c r="I232" s="224"/>
      <c r="J232" s="225">
        <f>ROUND(I232*H232,2)</f>
        <v>0</v>
      </c>
      <c r="K232" s="221" t="s">
        <v>204</v>
      </c>
      <c r="L232" s="44"/>
      <c r="M232" s="226" t="s">
        <v>1</v>
      </c>
      <c r="N232" s="227" t="s">
        <v>41</v>
      </c>
      <c r="O232" s="91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205</v>
      </c>
      <c r="AT232" s="230" t="s">
        <v>201</v>
      </c>
      <c r="AU232" s="230" t="s">
        <v>86</v>
      </c>
      <c r="AY232" s="17" t="s">
        <v>199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84</v>
      </c>
      <c r="BK232" s="231">
        <f>ROUND(I232*H232,2)</f>
        <v>0</v>
      </c>
      <c r="BL232" s="17" t="s">
        <v>205</v>
      </c>
      <c r="BM232" s="230" t="s">
        <v>374</v>
      </c>
    </row>
    <row r="233" s="2" customFormat="1">
      <c r="A233" s="38"/>
      <c r="B233" s="39"/>
      <c r="C233" s="40"/>
      <c r="D233" s="234" t="s">
        <v>225</v>
      </c>
      <c r="E233" s="40"/>
      <c r="F233" s="255" t="s">
        <v>375</v>
      </c>
      <c r="G233" s="40"/>
      <c r="H233" s="40"/>
      <c r="I233" s="256"/>
      <c r="J233" s="40"/>
      <c r="K233" s="40"/>
      <c r="L233" s="44"/>
      <c r="M233" s="257"/>
      <c r="N233" s="258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225</v>
      </c>
      <c r="AU233" s="17" t="s">
        <v>86</v>
      </c>
    </row>
    <row r="234" s="13" customFormat="1">
      <c r="A234" s="13"/>
      <c r="B234" s="232"/>
      <c r="C234" s="233"/>
      <c r="D234" s="234" t="s">
        <v>213</v>
      </c>
      <c r="E234" s="235" t="s">
        <v>1</v>
      </c>
      <c r="F234" s="236" t="s">
        <v>127</v>
      </c>
      <c r="G234" s="233"/>
      <c r="H234" s="237">
        <v>880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213</v>
      </c>
      <c r="AU234" s="243" t="s">
        <v>86</v>
      </c>
      <c r="AV234" s="13" t="s">
        <v>86</v>
      </c>
      <c r="AW234" s="13" t="s">
        <v>32</v>
      </c>
      <c r="AX234" s="13" t="s">
        <v>76</v>
      </c>
      <c r="AY234" s="243" t="s">
        <v>199</v>
      </c>
    </row>
    <row r="235" s="13" customFormat="1">
      <c r="A235" s="13"/>
      <c r="B235" s="232"/>
      <c r="C235" s="233"/>
      <c r="D235" s="234" t="s">
        <v>213</v>
      </c>
      <c r="E235" s="235" t="s">
        <v>1</v>
      </c>
      <c r="F235" s="236" t="s">
        <v>130</v>
      </c>
      <c r="G235" s="233"/>
      <c r="H235" s="237">
        <v>35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213</v>
      </c>
      <c r="AU235" s="243" t="s">
        <v>86</v>
      </c>
      <c r="AV235" s="13" t="s">
        <v>86</v>
      </c>
      <c r="AW235" s="13" t="s">
        <v>32</v>
      </c>
      <c r="AX235" s="13" t="s">
        <v>76</v>
      </c>
      <c r="AY235" s="243" t="s">
        <v>199</v>
      </c>
    </row>
    <row r="236" s="14" customFormat="1">
      <c r="A236" s="14"/>
      <c r="B236" s="244"/>
      <c r="C236" s="245"/>
      <c r="D236" s="234" t="s">
        <v>213</v>
      </c>
      <c r="E236" s="246" t="s">
        <v>1</v>
      </c>
      <c r="F236" s="247" t="s">
        <v>214</v>
      </c>
      <c r="G236" s="245"/>
      <c r="H236" s="248">
        <v>915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213</v>
      </c>
      <c r="AU236" s="254" t="s">
        <v>86</v>
      </c>
      <c r="AV236" s="14" t="s">
        <v>205</v>
      </c>
      <c r="AW236" s="14" t="s">
        <v>32</v>
      </c>
      <c r="AX236" s="14" t="s">
        <v>84</v>
      </c>
      <c r="AY236" s="254" t="s">
        <v>199</v>
      </c>
    </row>
    <row r="237" s="13" customFormat="1">
      <c r="A237" s="13"/>
      <c r="B237" s="232"/>
      <c r="C237" s="233"/>
      <c r="D237" s="234" t="s">
        <v>213</v>
      </c>
      <c r="E237" s="233"/>
      <c r="F237" s="236" t="s">
        <v>376</v>
      </c>
      <c r="G237" s="233"/>
      <c r="H237" s="237">
        <v>960.75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213</v>
      </c>
      <c r="AU237" s="243" t="s">
        <v>86</v>
      </c>
      <c r="AV237" s="13" t="s">
        <v>86</v>
      </c>
      <c r="AW237" s="13" t="s">
        <v>4</v>
      </c>
      <c r="AX237" s="13" t="s">
        <v>84</v>
      </c>
      <c r="AY237" s="243" t="s">
        <v>199</v>
      </c>
    </row>
    <row r="238" s="2" customFormat="1" ht="16.5" customHeight="1">
      <c r="A238" s="38"/>
      <c r="B238" s="39"/>
      <c r="C238" s="219" t="s">
        <v>377</v>
      </c>
      <c r="D238" s="219" t="s">
        <v>201</v>
      </c>
      <c r="E238" s="220" t="s">
        <v>378</v>
      </c>
      <c r="F238" s="221" t="s">
        <v>379</v>
      </c>
      <c r="G238" s="222" t="s">
        <v>95</v>
      </c>
      <c r="H238" s="223">
        <v>250</v>
      </c>
      <c r="I238" s="224"/>
      <c r="J238" s="225">
        <f>ROUND(I238*H238,2)</f>
        <v>0</v>
      </c>
      <c r="K238" s="221" t="s">
        <v>204</v>
      </c>
      <c r="L238" s="44"/>
      <c r="M238" s="226" t="s">
        <v>1</v>
      </c>
      <c r="N238" s="227" t="s">
        <v>41</v>
      </c>
      <c r="O238" s="91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0" t="s">
        <v>205</v>
      </c>
      <c r="AT238" s="230" t="s">
        <v>201</v>
      </c>
      <c r="AU238" s="230" t="s">
        <v>86</v>
      </c>
      <c r="AY238" s="17" t="s">
        <v>199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84</v>
      </c>
      <c r="BK238" s="231">
        <f>ROUND(I238*H238,2)</f>
        <v>0</v>
      </c>
      <c r="BL238" s="17" t="s">
        <v>205</v>
      </c>
      <c r="BM238" s="230" t="s">
        <v>380</v>
      </c>
    </row>
    <row r="239" s="2" customFormat="1">
      <c r="A239" s="38"/>
      <c r="B239" s="39"/>
      <c r="C239" s="40"/>
      <c r="D239" s="234" t="s">
        <v>225</v>
      </c>
      <c r="E239" s="40"/>
      <c r="F239" s="255" t="s">
        <v>381</v>
      </c>
      <c r="G239" s="40"/>
      <c r="H239" s="40"/>
      <c r="I239" s="256"/>
      <c r="J239" s="40"/>
      <c r="K239" s="40"/>
      <c r="L239" s="44"/>
      <c r="M239" s="257"/>
      <c r="N239" s="258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225</v>
      </c>
      <c r="AU239" s="17" t="s">
        <v>86</v>
      </c>
    </row>
    <row r="240" s="13" customFormat="1">
      <c r="A240" s="13"/>
      <c r="B240" s="232"/>
      <c r="C240" s="233"/>
      <c r="D240" s="234" t="s">
        <v>213</v>
      </c>
      <c r="E240" s="235" t="s">
        <v>1</v>
      </c>
      <c r="F240" s="236" t="s">
        <v>136</v>
      </c>
      <c r="G240" s="233"/>
      <c r="H240" s="237">
        <v>250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213</v>
      </c>
      <c r="AU240" s="243" t="s">
        <v>86</v>
      </c>
      <c r="AV240" s="13" t="s">
        <v>86</v>
      </c>
      <c r="AW240" s="13" t="s">
        <v>32</v>
      </c>
      <c r="AX240" s="13" t="s">
        <v>84</v>
      </c>
      <c r="AY240" s="243" t="s">
        <v>199</v>
      </c>
    </row>
    <row r="241" s="2" customFormat="1" ht="24.15" customHeight="1">
      <c r="A241" s="38"/>
      <c r="B241" s="39"/>
      <c r="C241" s="219" t="s">
        <v>382</v>
      </c>
      <c r="D241" s="219" t="s">
        <v>201</v>
      </c>
      <c r="E241" s="220" t="s">
        <v>383</v>
      </c>
      <c r="F241" s="221" t="s">
        <v>384</v>
      </c>
      <c r="G241" s="222" t="s">
        <v>95</v>
      </c>
      <c r="H241" s="223">
        <v>750</v>
      </c>
      <c r="I241" s="224"/>
      <c r="J241" s="225">
        <f>ROUND(I241*H241,2)</f>
        <v>0</v>
      </c>
      <c r="K241" s="221" t="s">
        <v>204</v>
      </c>
      <c r="L241" s="44"/>
      <c r="M241" s="226" t="s">
        <v>1</v>
      </c>
      <c r="N241" s="227" t="s">
        <v>41</v>
      </c>
      <c r="O241" s="91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0" t="s">
        <v>205</v>
      </c>
      <c r="AT241" s="230" t="s">
        <v>201</v>
      </c>
      <c r="AU241" s="230" t="s">
        <v>86</v>
      </c>
      <c r="AY241" s="17" t="s">
        <v>199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7" t="s">
        <v>84</v>
      </c>
      <c r="BK241" s="231">
        <f>ROUND(I241*H241,2)</f>
        <v>0</v>
      </c>
      <c r="BL241" s="17" t="s">
        <v>205</v>
      </c>
      <c r="BM241" s="230" t="s">
        <v>385</v>
      </c>
    </row>
    <row r="242" s="15" customFormat="1">
      <c r="A242" s="15"/>
      <c r="B242" s="259"/>
      <c r="C242" s="260"/>
      <c r="D242" s="234" t="s">
        <v>213</v>
      </c>
      <c r="E242" s="261" t="s">
        <v>1</v>
      </c>
      <c r="F242" s="262" t="s">
        <v>386</v>
      </c>
      <c r="G242" s="260"/>
      <c r="H242" s="261" t="s">
        <v>1</v>
      </c>
      <c r="I242" s="263"/>
      <c r="J242" s="260"/>
      <c r="K242" s="260"/>
      <c r="L242" s="264"/>
      <c r="M242" s="265"/>
      <c r="N242" s="266"/>
      <c r="O242" s="266"/>
      <c r="P242" s="266"/>
      <c r="Q242" s="266"/>
      <c r="R242" s="266"/>
      <c r="S242" s="266"/>
      <c r="T242" s="26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8" t="s">
        <v>213</v>
      </c>
      <c r="AU242" s="268" t="s">
        <v>86</v>
      </c>
      <c r="AV242" s="15" t="s">
        <v>84</v>
      </c>
      <c r="AW242" s="15" t="s">
        <v>32</v>
      </c>
      <c r="AX242" s="15" t="s">
        <v>76</v>
      </c>
      <c r="AY242" s="268" t="s">
        <v>199</v>
      </c>
    </row>
    <row r="243" s="13" customFormat="1">
      <c r="A243" s="13"/>
      <c r="B243" s="232"/>
      <c r="C243" s="233"/>
      <c r="D243" s="234" t="s">
        <v>213</v>
      </c>
      <c r="E243" s="235" t="s">
        <v>1</v>
      </c>
      <c r="F243" s="236" t="s">
        <v>387</v>
      </c>
      <c r="G243" s="233"/>
      <c r="H243" s="237">
        <v>750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213</v>
      </c>
      <c r="AU243" s="243" t="s">
        <v>86</v>
      </c>
      <c r="AV243" s="13" t="s">
        <v>86</v>
      </c>
      <c r="AW243" s="13" t="s">
        <v>32</v>
      </c>
      <c r="AX243" s="13" t="s">
        <v>84</v>
      </c>
      <c r="AY243" s="243" t="s">
        <v>199</v>
      </c>
    </row>
    <row r="244" s="2" customFormat="1" ht="33" customHeight="1">
      <c r="A244" s="38"/>
      <c r="B244" s="39"/>
      <c r="C244" s="219" t="s">
        <v>119</v>
      </c>
      <c r="D244" s="219" t="s">
        <v>201</v>
      </c>
      <c r="E244" s="220" t="s">
        <v>388</v>
      </c>
      <c r="F244" s="221" t="s">
        <v>389</v>
      </c>
      <c r="G244" s="222" t="s">
        <v>95</v>
      </c>
      <c r="H244" s="223">
        <v>375</v>
      </c>
      <c r="I244" s="224"/>
      <c r="J244" s="225">
        <f>ROUND(I244*H244,2)</f>
        <v>0</v>
      </c>
      <c r="K244" s="221" t="s">
        <v>204</v>
      </c>
      <c r="L244" s="44"/>
      <c r="M244" s="226" t="s">
        <v>1</v>
      </c>
      <c r="N244" s="227" t="s">
        <v>41</v>
      </c>
      <c r="O244" s="91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0" t="s">
        <v>205</v>
      </c>
      <c r="AT244" s="230" t="s">
        <v>201</v>
      </c>
      <c r="AU244" s="230" t="s">
        <v>86</v>
      </c>
      <c r="AY244" s="17" t="s">
        <v>199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7" t="s">
        <v>84</v>
      </c>
      <c r="BK244" s="231">
        <f>ROUND(I244*H244,2)</f>
        <v>0</v>
      </c>
      <c r="BL244" s="17" t="s">
        <v>205</v>
      </c>
      <c r="BM244" s="230" t="s">
        <v>390</v>
      </c>
    </row>
    <row r="245" s="15" customFormat="1">
      <c r="A245" s="15"/>
      <c r="B245" s="259"/>
      <c r="C245" s="260"/>
      <c r="D245" s="234" t="s">
        <v>213</v>
      </c>
      <c r="E245" s="261" t="s">
        <v>1</v>
      </c>
      <c r="F245" s="262" t="s">
        <v>391</v>
      </c>
      <c r="G245" s="260"/>
      <c r="H245" s="261" t="s">
        <v>1</v>
      </c>
      <c r="I245" s="263"/>
      <c r="J245" s="260"/>
      <c r="K245" s="260"/>
      <c r="L245" s="264"/>
      <c r="M245" s="265"/>
      <c r="N245" s="266"/>
      <c r="O245" s="266"/>
      <c r="P245" s="266"/>
      <c r="Q245" s="266"/>
      <c r="R245" s="266"/>
      <c r="S245" s="266"/>
      <c r="T245" s="26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8" t="s">
        <v>213</v>
      </c>
      <c r="AU245" s="268" t="s">
        <v>86</v>
      </c>
      <c r="AV245" s="15" t="s">
        <v>84</v>
      </c>
      <c r="AW245" s="15" t="s">
        <v>32</v>
      </c>
      <c r="AX245" s="15" t="s">
        <v>76</v>
      </c>
      <c r="AY245" s="268" t="s">
        <v>199</v>
      </c>
    </row>
    <row r="246" s="13" customFormat="1">
      <c r="A246" s="13"/>
      <c r="B246" s="232"/>
      <c r="C246" s="233"/>
      <c r="D246" s="234" t="s">
        <v>213</v>
      </c>
      <c r="E246" s="235" t="s">
        <v>1</v>
      </c>
      <c r="F246" s="236" t="s">
        <v>139</v>
      </c>
      <c r="G246" s="233"/>
      <c r="H246" s="237">
        <v>375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213</v>
      </c>
      <c r="AU246" s="243" t="s">
        <v>86</v>
      </c>
      <c r="AV246" s="13" t="s">
        <v>86</v>
      </c>
      <c r="AW246" s="13" t="s">
        <v>32</v>
      </c>
      <c r="AX246" s="13" t="s">
        <v>84</v>
      </c>
      <c r="AY246" s="243" t="s">
        <v>199</v>
      </c>
    </row>
    <row r="247" s="2" customFormat="1" ht="24.15" customHeight="1">
      <c r="A247" s="38"/>
      <c r="B247" s="39"/>
      <c r="C247" s="219" t="s">
        <v>392</v>
      </c>
      <c r="D247" s="219" t="s">
        <v>201</v>
      </c>
      <c r="E247" s="220" t="s">
        <v>393</v>
      </c>
      <c r="F247" s="221" t="s">
        <v>394</v>
      </c>
      <c r="G247" s="222" t="s">
        <v>95</v>
      </c>
      <c r="H247" s="223">
        <v>380</v>
      </c>
      <c r="I247" s="224"/>
      <c r="J247" s="225">
        <f>ROUND(I247*H247,2)</f>
        <v>0</v>
      </c>
      <c r="K247" s="221" t="s">
        <v>204</v>
      </c>
      <c r="L247" s="44"/>
      <c r="M247" s="226" t="s">
        <v>1</v>
      </c>
      <c r="N247" s="227" t="s">
        <v>41</v>
      </c>
      <c r="O247" s="91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0" t="s">
        <v>205</v>
      </c>
      <c r="AT247" s="230" t="s">
        <v>201</v>
      </c>
      <c r="AU247" s="230" t="s">
        <v>86</v>
      </c>
      <c r="AY247" s="17" t="s">
        <v>199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7" t="s">
        <v>84</v>
      </c>
      <c r="BK247" s="231">
        <f>ROUND(I247*H247,2)</f>
        <v>0</v>
      </c>
      <c r="BL247" s="17" t="s">
        <v>205</v>
      </c>
      <c r="BM247" s="230" t="s">
        <v>395</v>
      </c>
    </row>
    <row r="248" s="13" customFormat="1">
      <c r="A248" s="13"/>
      <c r="B248" s="232"/>
      <c r="C248" s="233"/>
      <c r="D248" s="234" t="s">
        <v>213</v>
      </c>
      <c r="E248" s="235" t="s">
        <v>1</v>
      </c>
      <c r="F248" s="236" t="s">
        <v>133</v>
      </c>
      <c r="G248" s="233"/>
      <c r="H248" s="237">
        <v>5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213</v>
      </c>
      <c r="AU248" s="243" t="s">
        <v>86</v>
      </c>
      <c r="AV248" s="13" t="s">
        <v>86</v>
      </c>
      <c r="AW248" s="13" t="s">
        <v>32</v>
      </c>
      <c r="AX248" s="13" t="s">
        <v>76</v>
      </c>
      <c r="AY248" s="243" t="s">
        <v>199</v>
      </c>
    </row>
    <row r="249" s="13" customFormat="1">
      <c r="A249" s="13"/>
      <c r="B249" s="232"/>
      <c r="C249" s="233"/>
      <c r="D249" s="234" t="s">
        <v>213</v>
      </c>
      <c r="E249" s="235" t="s">
        <v>1</v>
      </c>
      <c r="F249" s="236" t="s">
        <v>139</v>
      </c>
      <c r="G249" s="233"/>
      <c r="H249" s="237">
        <v>375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213</v>
      </c>
      <c r="AU249" s="243" t="s">
        <v>86</v>
      </c>
      <c r="AV249" s="13" t="s">
        <v>86</v>
      </c>
      <c r="AW249" s="13" t="s">
        <v>32</v>
      </c>
      <c r="AX249" s="13" t="s">
        <v>76</v>
      </c>
      <c r="AY249" s="243" t="s">
        <v>199</v>
      </c>
    </row>
    <row r="250" s="14" customFormat="1">
      <c r="A250" s="14"/>
      <c r="B250" s="244"/>
      <c r="C250" s="245"/>
      <c r="D250" s="234" t="s">
        <v>213</v>
      </c>
      <c r="E250" s="246" t="s">
        <v>1</v>
      </c>
      <c r="F250" s="247" t="s">
        <v>214</v>
      </c>
      <c r="G250" s="245"/>
      <c r="H250" s="248">
        <v>380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213</v>
      </c>
      <c r="AU250" s="254" t="s">
        <v>86</v>
      </c>
      <c r="AV250" s="14" t="s">
        <v>205</v>
      </c>
      <c r="AW250" s="14" t="s">
        <v>32</v>
      </c>
      <c r="AX250" s="14" t="s">
        <v>84</v>
      </c>
      <c r="AY250" s="254" t="s">
        <v>199</v>
      </c>
    </row>
    <row r="251" s="2" customFormat="1" ht="24.15" customHeight="1">
      <c r="A251" s="38"/>
      <c r="B251" s="39"/>
      <c r="C251" s="219" t="s">
        <v>359</v>
      </c>
      <c r="D251" s="219" t="s">
        <v>201</v>
      </c>
      <c r="E251" s="220" t="s">
        <v>396</v>
      </c>
      <c r="F251" s="221" t="s">
        <v>397</v>
      </c>
      <c r="G251" s="222" t="s">
        <v>95</v>
      </c>
      <c r="H251" s="223">
        <v>375</v>
      </c>
      <c r="I251" s="224"/>
      <c r="J251" s="225">
        <f>ROUND(I251*H251,2)</f>
        <v>0</v>
      </c>
      <c r="K251" s="221" t="s">
        <v>204</v>
      </c>
      <c r="L251" s="44"/>
      <c r="M251" s="226" t="s">
        <v>1</v>
      </c>
      <c r="N251" s="227" t="s">
        <v>41</v>
      </c>
      <c r="O251" s="91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0" t="s">
        <v>205</v>
      </c>
      <c r="AT251" s="230" t="s">
        <v>201</v>
      </c>
      <c r="AU251" s="230" t="s">
        <v>86</v>
      </c>
      <c r="AY251" s="17" t="s">
        <v>199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84</v>
      </c>
      <c r="BK251" s="231">
        <f>ROUND(I251*H251,2)</f>
        <v>0</v>
      </c>
      <c r="BL251" s="17" t="s">
        <v>205</v>
      </c>
      <c r="BM251" s="230" t="s">
        <v>398</v>
      </c>
    </row>
    <row r="252" s="2" customFormat="1">
      <c r="A252" s="38"/>
      <c r="B252" s="39"/>
      <c r="C252" s="40"/>
      <c r="D252" s="234" t="s">
        <v>225</v>
      </c>
      <c r="E252" s="40"/>
      <c r="F252" s="255" t="s">
        <v>399</v>
      </c>
      <c r="G252" s="40"/>
      <c r="H252" s="40"/>
      <c r="I252" s="256"/>
      <c r="J252" s="40"/>
      <c r="K252" s="40"/>
      <c r="L252" s="44"/>
      <c r="M252" s="257"/>
      <c r="N252" s="258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225</v>
      </c>
      <c r="AU252" s="17" t="s">
        <v>86</v>
      </c>
    </row>
    <row r="253" s="13" customFormat="1">
      <c r="A253" s="13"/>
      <c r="B253" s="232"/>
      <c r="C253" s="233"/>
      <c r="D253" s="234" t="s">
        <v>213</v>
      </c>
      <c r="E253" s="235" t="s">
        <v>1</v>
      </c>
      <c r="F253" s="236" t="s">
        <v>139</v>
      </c>
      <c r="G253" s="233"/>
      <c r="H253" s="237">
        <v>375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213</v>
      </c>
      <c r="AU253" s="243" t="s">
        <v>86</v>
      </c>
      <c r="AV253" s="13" t="s">
        <v>86</v>
      </c>
      <c r="AW253" s="13" t="s">
        <v>32</v>
      </c>
      <c r="AX253" s="13" t="s">
        <v>84</v>
      </c>
      <c r="AY253" s="243" t="s">
        <v>199</v>
      </c>
    </row>
    <row r="254" s="2" customFormat="1" ht="21.75" customHeight="1">
      <c r="A254" s="38"/>
      <c r="B254" s="39"/>
      <c r="C254" s="219" t="s">
        <v>400</v>
      </c>
      <c r="D254" s="219" t="s">
        <v>201</v>
      </c>
      <c r="E254" s="220" t="s">
        <v>401</v>
      </c>
      <c r="F254" s="221" t="s">
        <v>402</v>
      </c>
      <c r="G254" s="222" t="s">
        <v>95</v>
      </c>
      <c r="H254" s="223">
        <v>2115</v>
      </c>
      <c r="I254" s="224"/>
      <c r="J254" s="225">
        <f>ROUND(I254*H254,2)</f>
        <v>0</v>
      </c>
      <c r="K254" s="221" t="s">
        <v>204</v>
      </c>
      <c r="L254" s="44"/>
      <c r="M254" s="226" t="s">
        <v>1</v>
      </c>
      <c r="N254" s="227" t="s">
        <v>41</v>
      </c>
      <c r="O254" s="91"/>
      <c r="P254" s="228">
        <f>O254*H254</f>
        <v>0</v>
      </c>
      <c r="Q254" s="228">
        <v>0.00060999999999999997</v>
      </c>
      <c r="R254" s="228">
        <f>Q254*H254</f>
        <v>1.2901499999999999</v>
      </c>
      <c r="S254" s="228">
        <v>0</v>
      </c>
      <c r="T254" s="22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205</v>
      </c>
      <c r="AT254" s="230" t="s">
        <v>201</v>
      </c>
      <c r="AU254" s="230" t="s">
        <v>86</v>
      </c>
      <c r="AY254" s="17" t="s">
        <v>199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84</v>
      </c>
      <c r="BK254" s="231">
        <f>ROUND(I254*H254,2)</f>
        <v>0</v>
      </c>
      <c r="BL254" s="17" t="s">
        <v>205</v>
      </c>
      <c r="BM254" s="230" t="s">
        <v>403</v>
      </c>
    </row>
    <row r="255" s="13" customFormat="1">
      <c r="A255" s="13"/>
      <c r="B255" s="232"/>
      <c r="C255" s="233"/>
      <c r="D255" s="234" t="s">
        <v>213</v>
      </c>
      <c r="E255" s="235" t="s">
        <v>1</v>
      </c>
      <c r="F255" s="236" t="s">
        <v>124</v>
      </c>
      <c r="G255" s="233"/>
      <c r="H255" s="237">
        <v>1735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213</v>
      </c>
      <c r="AU255" s="243" t="s">
        <v>86</v>
      </c>
      <c r="AV255" s="13" t="s">
        <v>86</v>
      </c>
      <c r="AW255" s="13" t="s">
        <v>32</v>
      </c>
      <c r="AX255" s="13" t="s">
        <v>76</v>
      </c>
      <c r="AY255" s="243" t="s">
        <v>199</v>
      </c>
    </row>
    <row r="256" s="13" customFormat="1">
      <c r="A256" s="13"/>
      <c r="B256" s="232"/>
      <c r="C256" s="233"/>
      <c r="D256" s="234" t="s">
        <v>213</v>
      </c>
      <c r="E256" s="235" t="s">
        <v>1</v>
      </c>
      <c r="F256" s="236" t="s">
        <v>133</v>
      </c>
      <c r="G256" s="233"/>
      <c r="H256" s="237">
        <v>5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213</v>
      </c>
      <c r="AU256" s="243" t="s">
        <v>86</v>
      </c>
      <c r="AV256" s="13" t="s">
        <v>86</v>
      </c>
      <c r="AW256" s="13" t="s">
        <v>32</v>
      </c>
      <c r="AX256" s="13" t="s">
        <v>76</v>
      </c>
      <c r="AY256" s="243" t="s">
        <v>199</v>
      </c>
    </row>
    <row r="257" s="13" customFormat="1">
      <c r="A257" s="13"/>
      <c r="B257" s="232"/>
      <c r="C257" s="233"/>
      <c r="D257" s="234" t="s">
        <v>213</v>
      </c>
      <c r="E257" s="235" t="s">
        <v>1</v>
      </c>
      <c r="F257" s="236" t="s">
        <v>139</v>
      </c>
      <c r="G257" s="233"/>
      <c r="H257" s="237">
        <v>375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213</v>
      </c>
      <c r="AU257" s="243" t="s">
        <v>86</v>
      </c>
      <c r="AV257" s="13" t="s">
        <v>86</v>
      </c>
      <c r="AW257" s="13" t="s">
        <v>32</v>
      </c>
      <c r="AX257" s="13" t="s">
        <v>76</v>
      </c>
      <c r="AY257" s="243" t="s">
        <v>199</v>
      </c>
    </row>
    <row r="258" s="14" customFormat="1">
      <c r="A258" s="14"/>
      <c r="B258" s="244"/>
      <c r="C258" s="245"/>
      <c r="D258" s="234" t="s">
        <v>213</v>
      </c>
      <c r="E258" s="246" t="s">
        <v>1</v>
      </c>
      <c r="F258" s="247" t="s">
        <v>214</v>
      </c>
      <c r="G258" s="245"/>
      <c r="H258" s="248">
        <v>2115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213</v>
      </c>
      <c r="AU258" s="254" t="s">
        <v>86</v>
      </c>
      <c r="AV258" s="14" t="s">
        <v>205</v>
      </c>
      <c r="AW258" s="14" t="s">
        <v>32</v>
      </c>
      <c r="AX258" s="14" t="s">
        <v>84</v>
      </c>
      <c r="AY258" s="254" t="s">
        <v>199</v>
      </c>
    </row>
    <row r="259" s="2" customFormat="1" ht="33" customHeight="1">
      <c r="A259" s="38"/>
      <c r="B259" s="39"/>
      <c r="C259" s="219" t="s">
        <v>404</v>
      </c>
      <c r="D259" s="219" t="s">
        <v>201</v>
      </c>
      <c r="E259" s="220" t="s">
        <v>405</v>
      </c>
      <c r="F259" s="221" t="s">
        <v>406</v>
      </c>
      <c r="G259" s="222" t="s">
        <v>95</v>
      </c>
      <c r="H259" s="223">
        <v>2115</v>
      </c>
      <c r="I259" s="224"/>
      <c r="J259" s="225">
        <f>ROUND(I259*H259,2)</f>
        <v>0</v>
      </c>
      <c r="K259" s="221" t="s">
        <v>204</v>
      </c>
      <c r="L259" s="44"/>
      <c r="M259" s="226" t="s">
        <v>1</v>
      </c>
      <c r="N259" s="227" t="s">
        <v>41</v>
      </c>
      <c r="O259" s="91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0" t="s">
        <v>205</v>
      </c>
      <c r="AT259" s="230" t="s">
        <v>201</v>
      </c>
      <c r="AU259" s="230" t="s">
        <v>86</v>
      </c>
      <c r="AY259" s="17" t="s">
        <v>199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7" t="s">
        <v>84</v>
      </c>
      <c r="BK259" s="231">
        <f>ROUND(I259*H259,2)</f>
        <v>0</v>
      </c>
      <c r="BL259" s="17" t="s">
        <v>205</v>
      </c>
      <c r="BM259" s="230" t="s">
        <v>407</v>
      </c>
    </row>
    <row r="260" s="13" customFormat="1">
      <c r="A260" s="13"/>
      <c r="B260" s="232"/>
      <c r="C260" s="233"/>
      <c r="D260" s="234" t="s">
        <v>213</v>
      </c>
      <c r="E260" s="235" t="s">
        <v>1</v>
      </c>
      <c r="F260" s="236" t="s">
        <v>124</v>
      </c>
      <c r="G260" s="233"/>
      <c r="H260" s="237">
        <v>1735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213</v>
      </c>
      <c r="AU260" s="243" t="s">
        <v>86</v>
      </c>
      <c r="AV260" s="13" t="s">
        <v>86</v>
      </c>
      <c r="AW260" s="13" t="s">
        <v>32</v>
      </c>
      <c r="AX260" s="13" t="s">
        <v>76</v>
      </c>
      <c r="AY260" s="243" t="s">
        <v>199</v>
      </c>
    </row>
    <row r="261" s="13" customFormat="1">
      <c r="A261" s="13"/>
      <c r="B261" s="232"/>
      <c r="C261" s="233"/>
      <c r="D261" s="234" t="s">
        <v>213</v>
      </c>
      <c r="E261" s="235" t="s">
        <v>1</v>
      </c>
      <c r="F261" s="236" t="s">
        <v>133</v>
      </c>
      <c r="G261" s="233"/>
      <c r="H261" s="237">
        <v>5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213</v>
      </c>
      <c r="AU261" s="243" t="s">
        <v>86</v>
      </c>
      <c r="AV261" s="13" t="s">
        <v>86</v>
      </c>
      <c r="AW261" s="13" t="s">
        <v>32</v>
      </c>
      <c r="AX261" s="13" t="s">
        <v>76</v>
      </c>
      <c r="AY261" s="243" t="s">
        <v>199</v>
      </c>
    </row>
    <row r="262" s="13" customFormat="1">
      <c r="A262" s="13"/>
      <c r="B262" s="232"/>
      <c r="C262" s="233"/>
      <c r="D262" s="234" t="s">
        <v>213</v>
      </c>
      <c r="E262" s="235" t="s">
        <v>1</v>
      </c>
      <c r="F262" s="236" t="s">
        <v>139</v>
      </c>
      <c r="G262" s="233"/>
      <c r="H262" s="237">
        <v>375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213</v>
      </c>
      <c r="AU262" s="243" t="s">
        <v>86</v>
      </c>
      <c r="AV262" s="13" t="s">
        <v>86</v>
      </c>
      <c r="AW262" s="13" t="s">
        <v>32</v>
      </c>
      <c r="AX262" s="13" t="s">
        <v>76</v>
      </c>
      <c r="AY262" s="243" t="s">
        <v>199</v>
      </c>
    </row>
    <row r="263" s="14" customFormat="1">
      <c r="A263" s="14"/>
      <c r="B263" s="244"/>
      <c r="C263" s="245"/>
      <c r="D263" s="234" t="s">
        <v>213</v>
      </c>
      <c r="E263" s="246" t="s">
        <v>1</v>
      </c>
      <c r="F263" s="247" t="s">
        <v>214</v>
      </c>
      <c r="G263" s="245"/>
      <c r="H263" s="248">
        <v>2115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213</v>
      </c>
      <c r="AU263" s="254" t="s">
        <v>86</v>
      </c>
      <c r="AV263" s="14" t="s">
        <v>205</v>
      </c>
      <c r="AW263" s="14" t="s">
        <v>32</v>
      </c>
      <c r="AX263" s="14" t="s">
        <v>84</v>
      </c>
      <c r="AY263" s="254" t="s">
        <v>199</v>
      </c>
    </row>
    <row r="264" s="2" customFormat="1" ht="24.15" customHeight="1">
      <c r="A264" s="38"/>
      <c r="B264" s="39"/>
      <c r="C264" s="219" t="s">
        <v>408</v>
      </c>
      <c r="D264" s="219" t="s">
        <v>201</v>
      </c>
      <c r="E264" s="220" t="s">
        <v>409</v>
      </c>
      <c r="F264" s="221" t="s">
        <v>410</v>
      </c>
      <c r="G264" s="222" t="s">
        <v>95</v>
      </c>
      <c r="H264" s="223">
        <v>2115</v>
      </c>
      <c r="I264" s="224"/>
      <c r="J264" s="225">
        <f>ROUND(I264*H264,2)</f>
        <v>0</v>
      </c>
      <c r="K264" s="221" t="s">
        <v>204</v>
      </c>
      <c r="L264" s="44"/>
      <c r="M264" s="226" t="s">
        <v>1</v>
      </c>
      <c r="N264" s="227" t="s">
        <v>41</v>
      </c>
      <c r="O264" s="91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0" t="s">
        <v>205</v>
      </c>
      <c r="AT264" s="230" t="s">
        <v>201</v>
      </c>
      <c r="AU264" s="230" t="s">
        <v>86</v>
      </c>
      <c r="AY264" s="17" t="s">
        <v>199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7" t="s">
        <v>84</v>
      </c>
      <c r="BK264" s="231">
        <f>ROUND(I264*H264,2)</f>
        <v>0</v>
      </c>
      <c r="BL264" s="17" t="s">
        <v>205</v>
      </c>
      <c r="BM264" s="230" t="s">
        <v>411</v>
      </c>
    </row>
    <row r="265" s="13" customFormat="1">
      <c r="A265" s="13"/>
      <c r="B265" s="232"/>
      <c r="C265" s="233"/>
      <c r="D265" s="234" t="s">
        <v>213</v>
      </c>
      <c r="E265" s="235" t="s">
        <v>1</v>
      </c>
      <c r="F265" s="236" t="s">
        <v>124</v>
      </c>
      <c r="G265" s="233"/>
      <c r="H265" s="237">
        <v>1735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213</v>
      </c>
      <c r="AU265" s="243" t="s">
        <v>86</v>
      </c>
      <c r="AV265" s="13" t="s">
        <v>86</v>
      </c>
      <c r="AW265" s="13" t="s">
        <v>32</v>
      </c>
      <c r="AX265" s="13" t="s">
        <v>76</v>
      </c>
      <c r="AY265" s="243" t="s">
        <v>199</v>
      </c>
    </row>
    <row r="266" s="13" customFormat="1">
      <c r="A266" s="13"/>
      <c r="B266" s="232"/>
      <c r="C266" s="233"/>
      <c r="D266" s="234" t="s">
        <v>213</v>
      </c>
      <c r="E266" s="235" t="s">
        <v>1</v>
      </c>
      <c r="F266" s="236" t="s">
        <v>133</v>
      </c>
      <c r="G266" s="233"/>
      <c r="H266" s="237">
        <v>5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213</v>
      </c>
      <c r="AU266" s="243" t="s">
        <v>86</v>
      </c>
      <c r="AV266" s="13" t="s">
        <v>86</v>
      </c>
      <c r="AW266" s="13" t="s">
        <v>32</v>
      </c>
      <c r="AX266" s="13" t="s">
        <v>76</v>
      </c>
      <c r="AY266" s="243" t="s">
        <v>199</v>
      </c>
    </row>
    <row r="267" s="13" customFormat="1">
      <c r="A267" s="13"/>
      <c r="B267" s="232"/>
      <c r="C267" s="233"/>
      <c r="D267" s="234" t="s">
        <v>213</v>
      </c>
      <c r="E267" s="235" t="s">
        <v>1</v>
      </c>
      <c r="F267" s="236" t="s">
        <v>139</v>
      </c>
      <c r="G267" s="233"/>
      <c r="H267" s="237">
        <v>375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213</v>
      </c>
      <c r="AU267" s="243" t="s">
        <v>86</v>
      </c>
      <c r="AV267" s="13" t="s">
        <v>86</v>
      </c>
      <c r="AW267" s="13" t="s">
        <v>32</v>
      </c>
      <c r="AX267" s="13" t="s">
        <v>76</v>
      </c>
      <c r="AY267" s="243" t="s">
        <v>199</v>
      </c>
    </row>
    <row r="268" s="14" customFormat="1">
      <c r="A268" s="14"/>
      <c r="B268" s="244"/>
      <c r="C268" s="245"/>
      <c r="D268" s="234" t="s">
        <v>213</v>
      </c>
      <c r="E268" s="246" t="s">
        <v>1</v>
      </c>
      <c r="F268" s="247" t="s">
        <v>214</v>
      </c>
      <c r="G268" s="245"/>
      <c r="H268" s="248">
        <v>2115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213</v>
      </c>
      <c r="AU268" s="254" t="s">
        <v>86</v>
      </c>
      <c r="AV268" s="14" t="s">
        <v>205</v>
      </c>
      <c r="AW268" s="14" t="s">
        <v>32</v>
      </c>
      <c r="AX268" s="14" t="s">
        <v>84</v>
      </c>
      <c r="AY268" s="254" t="s">
        <v>199</v>
      </c>
    </row>
    <row r="269" s="2" customFormat="1" ht="24.15" customHeight="1">
      <c r="A269" s="38"/>
      <c r="B269" s="39"/>
      <c r="C269" s="219" t="s">
        <v>412</v>
      </c>
      <c r="D269" s="219" t="s">
        <v>201</v>
      </c>
      <c r="E269" s="220" t="s">
        <v>413</v>
      </c>
      <c r="F269" s="221" t="s">
        <v>414</v>
      </c>
      <c r="G269" s="222" t="s">
        <v>95</v>
      </c>
      <c r="H269" s="223">
        <v>915</v>
      </c>
      <c r="I269" s="224"/>
      <c r="J269" s="225">
        <f>ROUND(I269*H269,2)</f>
        <v>0</v>
      </c>
      <c r="K269" s="221" t="s">
        <v>204</v>
      </c>
      <c r="L269" s="44"/>
      <c r="M269" s="226" t="s">
        <v>1</v>
      </c>
      <c r="N269" s="227" t="s">
        <v>41</v>
      </c>
      <c r="O269" s="91"/>
      <c r="P269" s="228">
        <f>O269*H269</f>
        <v>0</v>
      </c>
      <c r="Q269" s="228">
        <v>0.089219999999999994</v>
      </c>
      <c r="R269" s="228">
        <f>Q269*H269</f>
        <v>81.636299999999991</v>
      </c>
      <c r="S269" s="228">
        <v>0</v>
      </c>
      <c r="T269" s="229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0" t="s">
        <v>205</v>
      </c>
      <c r="AT269" s="230" t="s">
        <v>201</v>
      </c>
      <c r="AU269" s="230" t="s">
        <v>86</v>
      </c>
      <c r="AY269" s="17" t="s">
        <v>199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7" t="s">
        <v>84</v>
      </c>
      <c r="BK269" s="231">
        <f>ROUND(I269*H269,2)</f>
        <v>0</v>
      </c>
      <c r="BL269" s="17" t="s">
        <v>205</v>
      </c>
      <c r="BM269" s="230" t="s">
        <v>415</v>
      </c>
    </row>
    <row r="270" s="2" customFormat="1">
      <c r="A270" s="38"/>
      <c r="B270" s="39"/>
      <c r="C270" s="40"/>
      <c r="D270" s="234" t="s">
        <v>225</v>
      </c>
      <c r="E270" s="40"/>
      <c r="F270" s="255" t="s">
        <v>416</v>
      </c>
      <c r="G270" s="40"/>
      <c r="H270" s="40"/>
      <c r="I270" s="256"/>
      <c r="J270" s="40"/>
      <c r="K270" s="40"/>
      <c r="L270" s="44"/>
      <c r="M270" s="257"/>
      <c r="N270" s="258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225</v>
      </c>
      <c r="AU270" s="17" t="s">
        <v>86</v>
      </c>
    </row>
    <row r="271" s="13" customFormat="1">
      <c r="A271" s="13"/>
      <c r="B271" s="232"/>
      <c r="C271" s="233"/>
      <c r="D271" s="234" t="s">
        <v>213</v>
      </c>
      <c r="E271" s="235" t="s">
        <v>1</v>
      </c>
      <c r="F271" s="236" t="s">
        <v>127</v>
      </c>
      <c r="G271" s="233"/>
      <c r="H271" s="237">
        <v>880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213</v>
      </c>
      <c r="AU271" s="243" t="s">
        <v>86</v>
      </c>
      <c r="AV271" s="13" t="s">
        <v>86</v>
      </c>
      <c r="AW271" s="13" t="s">
        <v>32</v>
      </c>
      <c r="AX271" s="13" t="s">
        <v>76</v>
      </c>
      <c r="AY271" s="243" t="s">
        <v>199</v>
      </c>
    </row>
    <row r="272" s="13" customFormat="1">
      <c r="A272" s="13"/>
      <c r="B272" s="232"/>
      <c r="C272" s="233"/>
      <c r="D272" s="234" t="s">
        <v>213</v>
      </c>
      <c r="E272" s="235" t="s">
        <v>1</v>
      </c>
      <c r="F272" s="236" t="s">
        <v>130</v>
      </c>
      <c r="G272" s="233"/>
      <c r="H272" s="237">
        <v>35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213</v>
      </c>
      <c r="AU272" s="243" t="s">
        <v>86</v>
      </c>
      <c r="AV272" s="13" t="s">
        <v>86</v>
      </c>
      <c r="AW272" s="13" t="s">
        <v>32</v>
      </c>
      <c r="AX272" s="13" t="s">
        <v>76</v>
      </c>
      <c r="AY272" s="243" t="s">
        <v>199</v>
      </c>
    </row>
    <row r="273" s="14" customFormat="1">
      <c r="A273" s="14"/>
      <c r="B273" s="244"/>
      <c r="C273" s="245"/>
      <c r="D273" s="234" t="s">
        <v>213</v>
      </c>
      <c r="E273" s="246" t="s">
        <v>1</v>
      </c>
      <c r="F273" s="247" t="s">
        <v>214</v>
      </c>
      <c r="G273" s="245"/>
      <c r="H273" s="248">
        <v>915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213</v>
      </c>
      <c r="AU273" s="254" t="s">
        <v>86</v>
      </c>
      <c r="AV273" s="14" t="s">
        <v>205</v>
      </c>
      <c r="AW273" s="14" t="s">
        <v>32</v>
      </c>
      <c r="AX273" s="14" t="s">
        <v>84</v>
      </c>
      <c r="AY273" s="254" t="s">
        <v>199</v>
      </c>
    </row>
    <row r="274" s="2" customFormat="1" ht="21.75" customHeight="1">
      <c r="A274" s="38"/>
      <c r="B274" s="39"/>
      <c r="C274" s="269" t="s">
        <v>417</v>
      </c>
      <c r="D274" s="269" t="s">
        <v>315</v>
      </c>
      <c r="E274" s="270" t="s">
        <v>418</v>
      </c>
      <c r="F274" s="271" t="s">
        <v>419</v>
      </c>
      <c r="G274" s="272" t="s">
        <v>95</v>
      </c>
      <c r="H274" s="273">
        <v>177.75999999999999</v>
      </c>
      <c r="I274" s="274"/>
      <c r="J274" s="275">
        <f>ROUND(I274*H274,2)</f>
        <v>0</v>
      </c>
      <c r="K274" s="271" t="s">
        <v>204</v>
      </c>
      <c r="L274" s="276"/>
      <c r="M274" s="277" t="s">
        <v>1</v>
      </c>
      <c r="N274" s="278" t="s">
        <v>41</v>
      </c>
      <c r="O274" s="91"/>
      <c r="P274" s="228">
        <f>O274*H274</f>
        <v>0</v>
      </c>
      <c r="Q274" s="228">
        <v>0.13100000000000001</v>
      </c>
      <c r="R274" s="228">
        <f>Q274*H274</f>
        <v>23.286560000000001</v>
      </c>
      <c r="S274" s="228">
        <v>0</v>
      </c>
      <c r="T274" s="229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0" t="s">
        <v>233</v>
      </c>
      <c r="AT274" s="230" t="s">
        <v>315</v>
      </c>
      <c r="AU274" s="230" t="s">
        <v>86</v>
      </c>
      <c r="AY274" s="17" t="s">
        <v>199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7" t="s">
        <v>84</v>
      </c>
      <c r="BK274" s="231">
        <f>ROUND(I274*H274,2)</f>
        <v>0</v>
      </c>
      <c r="BL274" s="17" t="s">
        <v>205</v>
      </c>
      <c r="BM274" s="230" t="s">
        <v>420</v>
      </c>
    </row>
    <row r="275" s="2" customFormat="1">
      <c r="A275" s="38"/>
      <c r="B275" s="39"/>
      <c r="C275" s="40"/>
      <c r="D275" s="234" t="s">
        <v>225</v>
      </c>
      <c r="E275" s="40"/>
      <c r="F275" s="255" t="s">
        <v>421</v>
      </c>
      <c r="G275" s="40"/>
      <c r="H275" s="40"/>
      <c r="I275" s="256"/>
      <c r="J275" s="40"/>
      <c r="K275" s="40"/>
      <c r="L275" s="44"/>
      <c r="M275" s="257"/>
      <c r="N275" s="258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225</v>
      </c>
      <c r="AU275" s="17" t="s">
        <v>86</v>
      </c>
    </row>
    <row r="276" s="13" customFormat="1">
      <c r="A276" s="13"/>
      <c r="B276" s="232"/>
      <c r="C276" s="233"/>
      <c r="D276" s="234" t="s">
        <v>213</v>
      </c>
      <c r="E276" s="235" t="s">
        <v>1</v>
      </c>
      <c r="F276" s="236" t="s">
        <v>422</v>
      </c>
      <c r="G276" s="233"/>
      <c r="H276" s="237">
        <v>176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213</v>
      </c>
      <c r="AU276" s="243" t="s">
        <v>86</v>
      </c>
      <c r="AV276" s="13" t="s">
        <v>86</v>
      </c>
      <c r="AW276" s="13" t="s">
        <v>32</v>
      </c>
      <c r="AX276" s="13" t="s">
        <v>84</v>
      </c>
      <c r="AY276" s="243" t="s">
        <v>199</v>
      </c>
    </row>
    <row r="277" s="13" customFormat="1">
      <c r="A277" s="13"/>
      <c r="B277" s="232"/>
      <c r="C277" s="233"/>
      <c r="D277" s="234" t="s">
        <v>213</v>
      </c>
      <c r="E277" s="233"/>
      <c r="F277" s="236" t="s">
        <v>423</v>
      </c>
      <c r="G277" s="233"/>
      <c r="H277" s="237">
        <v>177.75999999999999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213</v>
      </c>
      <c r="AU277" s="243" t="s">
        <v>86</v>
      </c>
      <c r="AV277" s="13" t="s">
        <v>86</v>
      </c>
      <c r="AW277" s="13" t="s">
        <v>4</v>
      </c>
      <c r="AX277" s="13" t="s">
        <v>84</v>
      </c>
      <c r="AY277" s="243" t="s">
        <v>199</v>
      </c>
    </row>
    <row r="278" s="2" customFormat="1" ht="21.75" customHeight="1">
      <c r="A278" s="38"/>
      <c r="B278" s="39"/>
      <c r="C278" s="269" t="s">
        <v>424</v>
      </c>
      <c r="D278" s="269" t="s">
        <v>315</v>
      </c>
      <c r="E278" s="270" t="s">
        <v>425</v>
      </c>
      <c r="F278" s="271" t="s">
        <v>426</v>
      </c>
      <c r="G278" s="272" t="s">
        <v>95</v>
      </c>
      <c r="H278" s="273">
        <v>711.03999999999996</v>
      </c>
      <c r="I278" s="274"/>
      <c r="J278" s="275">
        <f>ROUND(I278*H278,2)</f>
        <v>0</v>
      </c>
      <c r="K278" s="271" t="s">
        <v>204</v>
      </c>
      <c r="L278" s="276"/>
      <c r="M278" s="277" t="s">
        <v>1</v>
      </c>
      <c r="N278" s="278" t="s">
        <v>41</v>
      </c>
      <c r="O278" s="91"/>
      <c r="P278" s="228">
        <f>O278*H278</f>
        <v>0</v>
      </c>
      <c r="Q278" s="228">
        <v>0.13100000000000001</v>
      </c>
      <c r="R278" s="228">
        <f>Q278*H278</f>
        <v>93.146240000000006</v>
      </c>
      <c r="S278" s="228">
        <v>0</v>
      </c>
      <c r="T278" s="229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0" t="s">
        <v>233</v>
      </c>
      <c r="AT278" s="230" t="s">
        <v>315</v>
      </c>
      <c r="AU278" s="230" t="s">
        <v>86</v>
      </c>
      <c r="AY278" s="17" t="s">
        <v>199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7" t="s">
        <v>84</v>
      </c>
      <c r="BK278" s="231">
        <f>ROUND(I278*H278,2)</f>
        <v>0</v>
      </c>
      <c r="BL278" s="17" t="s">
        <v>205</v>
      </c>
      <c r="BM278" s="230" t="s">
        <v>427</v>
      </c>
    </row>
    <row r="279" s="2" customFormat="1">
      <c r="A279" s="38"/>
      <c r="B279" s="39"/>
      <c r="C279" s="40"/>
      <c r="D279" s="234" t="s">
        <v>225</v>
      </c>
      <c r="E279" s="40"/>
      <c r="F279" s="255" t="s">
        <v>428</v>
      </c>
      <c r="G279" s="40"/>
      <c r="H279" s="40"/>
      <c r="I279" s="256"/>
      <c r="J279" s="40"/>
      <c r="K279" s="40"/>
      <c r="L279" s="44"/>
      <c r="M279" s="257"/>
      <c r="N279" s="258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225</v>
      </c>
      <c r="AU279" s="17" t="s">
        <v>86</v>
      </c>
    </row>
    <row r="280" s="13" customFormat="1">
      <c r="A280" s="13"/>
      <c r="B280" s="232"/>
      <c r="C280" s="233"/>
      <c r="D280" s="234" t="s">
        <v>213</v>
      </c>
      <c r="E280" s="235" t="s">
        <v>1</v>
      </c>
      <c r="F280" s="236" t="s">
        <v>429</v>
      </c>
      <c r="G280" s="233"/>
      <c r="H280" s="237">
        <v>704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213</v>
      </c>
      <c r="AU280" s="243" t="s">
        <v>86</v>
      </c>
      <c r="AV280" s="13" t="s">
        <v>86</v>
      </c>
      <c r="AW280" s="13" t="s">
        <v>32</v>
      </c>
      <c r="AX280" s="13" t="s">
        <v>84</v>
      </c>
      <c r="AY280" s="243" t="s">
        <v>199</v>
      </c>
    </row>
    <row r="281" s="13" customFormat="1">
      <c r="A281" s="13"/>
      <c r="B281" s="232"/>
      <c r="C281" s="233"/>
      <c r="D281" s="234" t="s">
        <v>213</v>
      </c>
      <c r="E281" s="233"/>
      <c r="F281" s="236" t="s">
        <v>430</v>
      </c>
      <c r="G281" s="233"/>
      <c r="H281" s="237">
        <v>711.03999999999996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213</v>
      </c>
      <c r="AU281" s="243" t="s">
        <v>86</v>
      </c>
      <c r="AV281" s="13" t="s">
        <v>86</v>
      </c>
      <c r="AW281" s="13" t="s">
        <v>4</v>
      </c>
      <c r="AX281" s="13" t="s">
        <v>84</v>
      </c>
      <c r="AY281" s="243" t="s">
        <v>199</v>
      </c>
    </row>
    <row r="282" s="2" customFormat="1" ht="24.15" customHeight="1">
      <c r="A282" s="38"/>
      <c r="B282" s="39"/>
      <c r="C282" s="269" t="s">
        <v>431</v>
      </c>
      <c r="D282" s="269" t="s">
        <v>315</v>
      </c>
      <c r="E282" s="270" t="s">
        <v>432</v>
      </c>
      <c r="F282" s="271" t="s">
        <v>433</v>
      </c>
      <c r="G282" s="272" t="s">
        <v>95</v>
      </c>
      <c r="H282" s="273">
        <v>35.700000000000003</v>
      </c>
      <c r="I282" s="274"/>
      <c r="J282" s="275">
        <f>ROUND(I282*H282,2)</f>
        <v>0</v>
      </c>
      <c r="K282" s="271" t="s">
        <v>204</v>
      </c>
      <c r="L282" s="276"/>
      <c r="M282" s="277" t="s">
        <v>1</v>
      </c>
      <c r="N282" s="278" t="s">
        <v>41</v>
      </c>
      <c r="O282" s="91"/>
      <c r="P282" s="228">
        <f>O282*H282</f>
        <v>0</v>
      </c>
      <c r="Q282" s="228">
        <v>0.13100000000000001</v>
      </c>
      <c r="R282" s="228">
        <f>Q282*H282</f>
        <v>4.6767000000000003</v>
      </c>
      <c r="S282" s="228">
        <v>0</v>
      </c>
      <c r="T282" s="229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0" t="s">
        <v>233</v>
      </c>
      <c r="AT282" s="230" t="s">
        <v>315</v>
      </c>
      <c r="AU282" s="230" t="s">
        <v>86</v>
      </c>
      <c r="AY282" s="17" t="s">
        <v>199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7" t="s">
        <v>84</v>
      </c>
      <c r="BK282" s="231">
        <f>ROUND(I282*H282,2)</f>
        <v>0</v>
      </c>
      <c r="BL282" s="17" t="s">
        <v>205</v>
      </c>
      <c r="BM282" s="230" t="s">
        <v>434</v>
      </c>
    </row>
    <row r="283" s="2" customFormat="1">
      <c r="A283" s="38"/>
      <c r="B283" s="39"/>
      <c r="C283" s="40"/>
      <c r="D283" s="234" t="s">
        <v>225</v>
      </c>
      <c r="E283" s="40"/>
      <c r="F283" s="255" t="s">
        <v>428</v>
      </c>
      <c r="G283" s="40"/>
      <c r="H283" s="40"/>
      <c r="I283" s="256"/>
      <c r="J283" s="40"/>
      <c r="K283" s="40"/>
      <c r="L283" s="44"/>
      <c r="M283" s="257"/>
      <c r="N283" s="258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225</v>
      </c>
      <c r="AU283" s="17" t="s">
        <v>86</v>
      </c>
    </row>
    <row r="284" s="13" customFormat="1">
      <c r="A284" s="13"/>
      <c r="B284" s="232"/>
      <c r="C284" s="233"/>
      <c r="D284" s="234" t="s">
        <v>213</v>
      </c>
      <c r="E284" s="235" t="s">
        <v>1</v>
      </c>
      <c r="F284" s="236" t="s">
        <v>130</v>
      </c>
      <c r="G284" s="233"/>
      <c r="H284" s="237">
        <v>35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213</v>
      </c>
      <c r="AU284" s="243" t="s">
        <v>86</v>
      </c>
      <c r="AV284" s="13" t="s">
        <v>86</v>
      </c>
      <c r="AW284" s="13" t="s">
        <v>32</v>
      </c>
      <c r="AX284" s="13" t="s">
        <v>84</v>
      </c>
      <c r="AY284" s="243" t="s">
        <v>199</v>
      </c>
    </row>
    <row r="285" s="13" customFormat="1">
      <c r="A285" s="13"/>
      <c r="B285" s="232"/>
      <c r="C285" s="233"/>
      <c r="D285" s="234" t="s">
        <v>213</v>
      </c>
      <c r="E285" s="233"/>
      <c r="F285" s="236" t="s">
        <v>435</v>
      </c>
      <c r="G285" s="233"/>
      <c r="H285" s="237">
        <v>35.700000000000003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213</v>
      </c>
      <c r="AU285" s="243" t="s">
        <v>86</v>
      </c>
      <c r="AV285" s="13" t="s">
        <v>86</v>
      </c>
      <c r="AW285" s="13" t="s">
        <v>4</v>
      </c>
      <c r="AX285" s="13" t="s">
        <v>84</v>
      </c>
      <c r="AY285" s="243" t="s">
        <v>199</v>
      </c>
    </row>
    <row r="286" s="2" customFormat="1" ht="37.8" customHeight="1">
      <c r="A286" s="38"/>
      <c r="B286" s="39"/>
      <c r="C286" s="219" t="s">
        <v>436</v>
      </c>
      <c r="D286" s="219" t="s">
        <v>201</v>
      </c>
      <c r="E286" s="220" t="s">
        <v>437</v>
      </c>
      <c r="F286" s="221" t="s">
        <v>438</v>
      </c>
      <c r="G286" s="222" t="s">
        <v>95</v>
      </c>
      <c r="H286" s="223">
        <v>211</v>
      </c>
      <c r="I286" s="224"/>
      <c r="J286" s="225">
        <f>ROUND(I286*H286,2)</f>
        <v>0</v>
      </c>
      <c r="K286" s="221" t="s">
        <v>204</v>
      </c>
      <c r="L286" s="44"/>
      <c r="M286" s="226" t="s">
        <v>1</v>
      </c>
      <c r="N286" s="227" t="s">
        <v>41</v>
      </c>
      <c r="O286" s="91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0" t="s">
        <v>205</v>
      </c>
      <c r="AT286" s="230" t="s">
        <v>201</v>
      </c>
      <c r="AU286" s="230" t="s">
        <v>86</v>
      </c>
      <c r="AY286" s="17" t="s">
        <v>199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7" t="s">
        <v>84</v>
      </c>
      <c r="BK286" s="231">
        <f>ROUND(I286*H286,2)</f>
        <v>0</v>
      </c>
      <c r="BL286" s="17" t="s">
        <v>205</v>
      </c>
      <c r="BM286" s="230" t="s">
        <v>439</v>
      </c>
    </row>
    <row r="287" s="13" customFormat="1">
      <c r="A287" s="13"/>
      <c r="B287" s="232"/>
      <c r="C287" s="233"/>
      <c r="D287" s="234" t="s">
        <v>213</v>
      </c>
      <c r="E287" s="235" t="s">
        <v>1</v>
      </c>
      <c r="F287" s="236" t="s">
        <v>422</v>
      </c>
      <c r="G287" s="233"/>
      <c r="H287" s="237">
        <v>176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213</v>
      </c>
      <c r="AU287" s="243" t="s">
        <v>86</v>
      </c>
      <c r="AV287" s="13" t="s">
        <v>86</v>
      </c>
      <c r="AW287" s="13" t="s">
        <v>32</v>
      </c>
      <c r="AX287" s="13" t="s">
        <v>76</v>
      </c>
      <c r="AY287" s="243" t="s">
        <v>199</v>
      </c>
    </row>
    <row r="288" s="13" customFormat="1">
      <c r="A288" s="13"/>
      <c r="B288" s="232"/>
      <c r="C288" s="233"/>
      <c r="D288" s="234" t="s">
        <v>213</v>
      </c>
      <c r="E288" s="235" t="s">
        <v>1</v>
      </c>
      <c r="F288" s="236" t="s">
        <v>130</v>
      </c>
      <c r="G288" s="233"/>
      <c r="H288" s="237">
        <v>35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213</v>
      </c>
      <c r="AU288" s="243" t="s">
        <v>86</v>
      </c>
      <c r="AV288" s="13" t="s">
        <v>86</v>
      </c>
      <c r="AW288" s="13" t="s">
        <v>32</v>
      </c>
      <c r="AX288" s="13" t="s">
        <v>76</v>
      </c>
      <c r="AY288" s="243" t="s">
        <v>199</v>
      </c>
    </row>
    <row r="289" s="14" customFormat="1">
      <c r="A289" s="14"/>
      <c r="B289" s="244"/>
      <c r="C289" s="245"/>
      <c r="D289" s="234" t="s">
        <v>213</v>
      </c>
      <c r="E289" s="246" t="s">
        <v>1</v>
      </c>
      <c r="F289" s="247" t="s">
        <v>214</v>
      </c>
      <c r="G289" s="245"/>
      <c r="H289" s="248">
        <v>211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213</v>
      </c>
      <c r="AU289" s="254" t="s">
        <v>86</v>
      </c>
      <c r="AV289" s="14" t="s">
        <v>205</v>
      </c>
      <c r="AW289" s="14" t="s">
        <v>32</v>
      </c>
      <c r="AX289" s="14" t="s">
        <v>84</v>
      </c>
      <c r="AY289" s="254" t="s">
        <v>199</v>
      </c>
    </row>
    <row r="290" s="2" customFormat="1" ht="33" customHeight="1">
      <c r="A290" s="38"/>
      <c r="B290" s="39"/>
      <c r="C290" s="219" t="s">
        <v>440</v>
      </c>
      <c r="D290" s="219" t="s">
        <v>201</v>
      </c>
      <c r="E290" s="220" t="s">
        <v>441</v>
      </c>
      <c r="F290" s="221" t="s">
        <v>442</v>
      </c>
      <c r="G290" s="222" t="s">
        <v>95</v>
      </c>
      <c r="H290" s="223">
        <v>250</v>
      </c>
      <c r="I290" s="224"/>
      <c r="J290" s="225">
        <f>ROUND(I290*H290,2)</f>
        <v>0</v>
      </c>
      <c r="K290" s="221" t="s">
        <v>204</v>
      </c>
      <c r="L290" s="44"/>
      <c r="M290" s="226" t="s">
        <v>1</v>
      </c>
      <c r="N290" s="227" t="s">
        <v>41</v>
      </c>
      <c r="O290" s="91"/>
      <c r="P290" s="228">
        <f>O290*H290</f>
        <v>0</v>
      </c>
      <c r="Q290" s="228">
        <v>0.11162</v>
      </c>
      <c r="R290" s="228">
        <f>Q290*H290</f>
        <v>27.904999999999998</v>
      </c>
      <c r="S290" s="228">
        <v>0</v>
      </c>
      <c r="T290" s="229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0" t="s">
        <v>205</v>
      </c>
      <c r="AT290" s="230" t="s">
        <v>201</v>
      </c>
      <c r="AU290" s="230" t="s">
        <v>86</v>
      </c>
      <c r="AY290" s="17" t="s">
        <v>199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7" t="s">
        <v>84</v>
      </c>
      <c r="BK290" s="231">
        <f>ROUND(I290*H290,2)</f>
        <v>0</v>
      </c>
      <c r="BL290" s="17" t="s">
        <v>205</v>
      </c>
      <c r="BM290" s="230" t="s">
        <v>443</v>
      </c>
    </row>
    <row r="291" s="13" customFormat="1">
      <c r="A291" s="13"/>
      <c r="B291" s="232"/>
      <c r="C291" s="233"/>
      <c r="D291" s="234" t="s">
        <v>213</v>
      </c>
      <c r="E291" s="235" t="s">
        <v>1</v>
      </c>
      <c r="F291" s="236" t="s">
        <v>136</v>
      </c>
      <c r="G291" s="233"/>
      <c r="H291" s="237">
        <v>250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213</v>
      </c>
      <c r="AU291" s="243" t="s">
        <v>86</v>
      </c>
      <c r="AV291" s="13" t="s">
        <v>86</v>
      </c>
      <c r="AW291" s="13" t="s">
        <v>32</v>
      </c>
      <c r="AX291" s="13" t="s">
        <v>84</v>
      </c>
      <c r="AY291" s="243" t="s">
        <v>199</v>
      </c>
    </row>
    <row r="292" s="2" customFormat="1" ht="21.75" customHeight="1">
      <c r="A292" s="38"/>
      <c r="B292" s="39"/>
      <c r="C292" s="269" t="s">
        <v>444</v>
      </c>
      <c r="D292" s="269" t="s">
        <v>315</v>
      </c>
      <c r="E292" s="270" t="s">
        <v>445</v>
      </c>
      <c r="F292" s="271" t="s">
        <v>446</v>
      </c>
      <c r="G292" s="272" t="s">
        <v>95</v>
      </c>
      <c r="H292" s="273">
        <v>255</v>
      </c>
      <c r="I292" s="274"/>
      <c r="J292" s="275">
        <f>ROUND(I292*H292,2)</f>
        <v>0</v>
      </c>
      <c r="K292" s="271" t="s">
        <v>204</v>
      </c>
      <c r="L292" s="276"/>
      <c r="M292" s="277" t="s">
        <v>1</v>
      </c>
      <c r="N292" s="278" t="s">
        <v>41</v>
      </c>
      <c r="O292" s="91"/>
      <c r="P292" s="228">
        <f>O292*H292</f>
        <v>0</v>
      </c>
      <c r="Q292" s="228">
        <v>0.17599999999999999</v>
      </c>
      <c r="R292" s="228">
        <f>Q292*H292</f>
        <v>44.879999999999995</v>
      </c>
      <c r="S292" s="228">
        <v>0</v>
      </c>
      <c r="T292" s="229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0" t="s">
        <v>233</v>
      </c>
      <c r="AT292" s="230" t="s">
        <v>315</v>
      </c>
      <c r="AU292" s="230" t="s">
        <v>86</v>
      </c>
      <c r="AY292" s="17" t="s">
        <v>199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7" t="s">
        <v>84</v>
      </c>
      <c r="BK292" s="231">
        <f>ROUND(I292*H292,2)</f>
        <v>0</v>
      </c>
      <c r="BL292" s="17" t="s">
        <v>205</v>
      </c>
      <c r="BM292" s="230" t="s">
        <v>447</v>
      </c>
    </row>
    <row r="293" s="2" customFormat="1">
      <c r="A293" s="38"/>
      <c r="B293" s="39"/>
      <c r="C293" s="40"/>
      <c r="D293" s="234" t="s">
        <v>225</v>
      </c>
      <c r="E293" s="40"/>
      <c r="F293" s="255" t="s">
        <v>428</v>
      </c>
      <c r="G293" s="40"/>
      <c r="H293" s="40"/>
      <c r="I293" s="256"/>
      <c r="J293" s="40"/>
      <c r="K293" s="40"/>
      <c r="L293" s="44"/>
      <c r="M293" s="257"/>
      <c r="N293" s="258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225</v>
      </c>
      <c r="AU293" s="17" t="s">
        <v>86</v>
      </c>
    </row>
    <row r="294" s="13" customFormat="1">
      <c r="A294" s="13"/>
      <c r="B294" s="232"/>
      <c r="C294" s="233"/>
      <c r="D294" s="234" t="s">
        <v>213</v>
      </c>
      <c r="E294" s="235" t="s">
        <v>1</v>
      </c>
      <c r="F294" s="236" t="s">
        <v>136</v>
      </c>
      <c r="G294" s="233"/>
      <c r="H294" s="237">
        <v>250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213</v>
      </c>
      <c r="AU294" s="243" t="s">
        <v>86</v>
      </c>
      <c r="AV294" s="13" t="s">
        <v>86</v>
      </c>
      <c r="AW294" s="13" t="s">
        <v>32</v>
      </c>
      <c r="AX294" s="13" t="s">
        <v>84</v>
      </c>
      <c r="AY294" s="243" t="s">
        <v>199</v>
      </c>
    </row>
    <row r="295" s="13" customFormat="1">
      <c r="A295" s="13"/>
      <c r="B295" s="232"/>
      <c r="C295" s="233"/>
      <c r="D295" s="234" t="s">
        <v>213</v>
      </c>
      <c r="E295" s="233"/>
      <c r="F295" s="236" t="s">
        <v>448</v>
      </c>
      <c r="G295" s="233"/>
      <c r="H295" s="237">
        <v>255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213</v>
      </c>
      <c r="AU295" s="243" t="s">
        <v>86</v>
      </c>
      <c r="AV295" s="13" t="s">
        <v>86</v>
      </c>
      <c r="AW295" s="13" t="s">
        <v>4</v>
      </c>
      <c r="AX295" s="13" t="s">
        <v>84</v>
      </c>
      <c r="AY295" s="243" t="s">
        <v>199</v>
      </c>
    </row>
    <row r="296" s="2" customFormat="1" ht="21.75" customHeight="1">
      <c r="A296" s="38"/>
      <c r="B296" s="39"/>
      <c r="C296" s="269" t="s">
        <v>449</v>
      </c>
      <c r="D296" s="269" t="s">
        <v>315</v>
      </c>
      <c r="E296" s="270" t="s">
        <v>450</v>
      </c>
      <c r="F296" s="271" t="s">
        <v>451</v>
      </c>
      <c r="G296" s="272" t="s">
        <v>291</v>
      </c>
      <c r="H296" s="273">
        <v>22.555</v>
      </c>
      <c r="I296" s="274"/>
      <c r="J296" s="275">
        <f>ROUND(I296*H296,2)</f>
        <v>0</v>
      </c>
      <c r="K296" s="271" t="s">
        <v>204</v>
      </c>
      <c r="L296" s="276"/>
      <c r="M296" s="277" t="s">
        <v>1</v>
      </c>
      <c r="N296" s="278" t="s">
        <v>41</v>
      </c>
      <c r="O296" s="91"/>
      <c r="P296" s="228">
        <f>O296*H296</f>
        <v>0</v>
      </c>
      <c r="Q296" s="228">
        <v>1</v>
      </c>
      <c r="R296" s="228">
        <f>Q296*H296</f>
        <v>22.555</v>
      </c>
      <c r="S296" s="228">
        <v>0</v>
      </c>
      <c r="T296" s="229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0" t="s">
        <v>233</v>
      </c>
      <c r="AT296" s="230" t="s">
        <v>315</v>
      </c>
      <c r="AU296" s="230" t="s">
        <v>86</v>
      </c>
      <c r="AY296" s="17" t="s">
        <v>199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84</v>
      </c>
      <c r="BK296" s="231">
        <f>ROUND(I296*H296,2)</f>
        <v>0</v>
      </c>
      <c r="BL296" s="17" t="s">
        <v>205</v>
      </c>
      <c r="BM296" s="230" t="s">
        <v>452</v>
      </c>
    </row>
    <row r="297" s="13" customFormat="1">
      <c r="A297" s="13"/>
      <c r="B297" s="232"/>
      <c r="C297" s="233"/>
      <c r="D297" s="234" t="s">
        <v>213</v>
      </c>
      <c r="E297" s="235" t="s">
        <v>1</v>
      </c>
      <c r="F297" s="236" t="s">
        <v>453</v>
      </c>
      <c r="G297" s="233"/>
      <c r="H297" s="237">
        <v>0.13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213</v>
      </c>
      <c r="AU297" s="243" t="s">
        <v>86</v>
      </c>
      <c r="AV297" s="13" t="s">
        <v>86</v>
      </c>
      <c r="AW297" s="13" t="s">
        <v>32</v>
      </c>
      <c r="AX297" s="13" t="s">
        <v>76</v>
      </c>
      <c r="AY297" s="243" t="s">
        <v>199</v>
      </c>
    </row>
    <row r="298" s="13" customFormat="1">
      <c r="A298" s="13"/>
      <c r="B298" s="232"/>
      <c r="C298" s="233"/>
      <c r="D298" s="234" t="s">
        <v>213</v>
      </c>
      <c r="E298" s="235" t="s">
        <v>1</v>
      </c>
      <c r="F298" s="236" t="s">
        <v>454</v>
      </c>
      <c r="G298" s="233"/>
      <c r="H298" s="237">
        <v>22.555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213</v>
      </c>
      <c r="AU298" s="243" t="s">
        <v>86</v>
      </c>
      <c r="AV298" s="13" t="s">
        <v>86</v>
      </c>
      <c r="AW298" s="13" t="s">
        <v>32</v>
      </c>
      <c r="AX298" s="13" t="s">
        <v>84</v>
      </c>
      <c r="AY298" s="243" t="s">
        <v>199</v>
      </c>
    </row>
    <row r="299" s="12" customFormat="1" ht="22.8" customHeight="1">
      <c r="A299" s="12"/>
      <c r="B299" s="203"/>
      <c r="C299" s="204"/>
      <c r="D299" s="205" t="s">
        <v>75</v>
      </c>
      <c r="E299" s="217" t="s">
        <v>233</v>
      </c>
      <c r="F299" s="217" t="s">
        <v>455</v>
      </c>
      <c r="G299" s="204"/>
      <c r="H299" s="204"/>
      <c r="I299" s="207"/>
      <c r="J299" s="218">
        <f>BK299</f>
        <v>0</v>
      </c>
      <c r="K299" s="204"/>
      <c r="L299" s="209"/>
      <c r="M299" s="210"/>
      <c r="N299" s="211"/>
      <c r="O299" s="211"/>
      <c r="P299" s="212">
        <f>SUM(P300:P340)</f>
        <v>0</v>
      </c>
      <c r="Q299" s="211"/>
      <c r="R299" s="212">
        <f>SUM(R300:R340)</f>
        <v>8.7016922000000001</v>
      </c>
      <c r="S299" s="211"/>
      <c r="T299" s="213">
        <f>SUM(T300:T340)</f>
        <v>12.080000000000002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4" t="s">
        <v>84</v>
      </c>
      <c r="AT299" s="215" t="s">
        <v>75</v>
      </c>
      <c r="AU299" s="215" t="s">
        <v>84</v>
      </c>
      <c r="AY299" s="214" t="s">
        <v>199</v>
      </c>
      <c r="BK299" s="216">
        <f>SUM(BK300:BK340)</f>
        <v>0</v>
      </c>
    </row>
    <row r="300" s="2" customFormat="1" ht="24.15" customHeight="1">
      <c r="A300" s="38"/>
      <c r="B300" s="39"/>
      <c r="C300" s="219" t="s">
        <v>456</v>
      </c>
      <c r="D300" s="219" t="s">
        <v>201</v>
      </c>
      <c r="E300" s="220" t="s">
        <v>457</v>
      </c>
      <c r="F300" s="221" t="s">
        <v>458</v>
      </c>
      <c r="G300" s="222" t="s">
        <v>122</v>
      </c>
      <c r="H300" s="223">
        <v>4.5</v>
      </c>
      <c r="I300" s="224"/>
      <c r="J300" s="225">
        <f>ROUND(I300*H300,2)</f>
        <v>0</v>
      </c>
      <c r="K300" s="221" t="s">
        <v>204</v>
      </c>
      <c r="L300" s="44"/>
      <c r="M300" s="226" t="s">
        <v>1</v>
      </c>
      <c r="N300" s="227" t="s">
        <v>41</v>
      </c>
      <c r="O300" s="91"/>
      <c r="P300" s="228">
        <f>O300*H300</f>
        <v>0</v>
      </c>
      <c r="Q300" s="228">
        <v>1.0000000000000001E-05</v>
      </c>
      <c r="R300" s="228">
        <f>Q300*H300</f>
        <v>4.5000000000000003E-05</v>
      </c>
      <c r="S300" s="228">
        <v>0</v>
      </c>
      <c r="T300" s="229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0" t="s">
        <v>205</v>
      </c>
      <c r="AT300" s="230" t="s">
        <v>201</v>
      </c>
      <c r="AU300" s="230" t="s">
        <v>86</v>
      </c>
      <c r="AY300" s="17" t="s">
        <v>199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84</v>
      </c>
      <c r="BK300" s="231">
        <f>ROUND(I300*H300,2)</f>
        <v>0</v>
      </c>
      <c r="BL300" s="17" t="s">
        <v>205</v>
      </c>
      <c r="BM300" s="230" t="s">
        <v>459</v>
      </c>
    </row>
    <row r="301" s="13" customFormat="1">
      <c r="A301" s="13"/>
      <c r="B301" s="232"/>
      <c r="C301" s="233"/>
      <c r="D301" s="234" t="s">
        <v>213</v>
      </c>
      <c r="E301" s="235" t="s">
        <v>1</v>
      </c>
      <c r="F301" s="236" t="s">
        <v>120</v>
      </c>
      <c r="G301" s="233"/>
      <c r="H301" s="237">
        <v>4.5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213</v>
      </c>
      <c r="AU301" s="243" t="s">
        <v>86</v>
      </c>
      <c r="AV301" s="13" t="s">
        <v>86</v>
      </c>
      <c r="AW301" s="13" t="s">
        <v>32</v>
      </c>
      <c r="AX301" s="13" t="s">
        <v>84</v>
      </c>
      <c r="AY301" s="243" t="s">
        <v>199</v>
      </c>
    </row>
    <row r="302" s="2" customFormat="1" ht="24.15" customHeight="1">
      <c r="A302" s="38"/>
      <c r="B302" s="39"/>
      <c r="C302" s="269" t="s">
        <v>460</v>
      </c>
      <c r="D302" s="269" t="s">
        <v>315</v>
      </c>
      <c r="E302" s="270" t="s">
        <v>461</v>
      </c>
      <c r="F302" s="271" t="s">
        <v>462</v>
      </c>
      <c r="G302" s="272" t="s">
        <v>122</v>
      </c>
      <c r="H302" s="273">
        <v>4.5679999999999996</v>
      </c>
      <c r="I302" s="274"/>
      <c r="J302" s="275">
        <f>ROUND(I302*H302,2)</f>
        <v>0</v>
      </c>
      <c r="K302" s="271" t="s">
        <v>204</v>
      </c>
      <c r="L302" s="276"/>
      <c r="M302" s="277" t="s">
        <v>1</v>
      </c>
      <c r="N302" s="278" t="s">
        <v>41</v>
      </c>
      <c r="O302" s="91"/>
      <c r="P302" s="228">
        <f>O302*H302</f>
        <v>0</v>
      </c>
      <c r="Q302" s="228">
        <v>0.0028999999999999998</v>
      </c>
      <c r="R302" s="228">
        <f>Q302*H302</f>
        <v>0.013247199999999997</v>
      </c>
      <c r="S302" s="228">
        <v>0</v>
      </c>
      <c r="T302" s="229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0" t="s">
        <v>233</v>
      </c>
      <c r="AT302" s="230" t="s">
        <v>315</v>
      </c>
      <c r="AU302" s="230" t="s">
        <v>86</v>
      </c>
      <c r="AY302" s="17" t="s">
        <v>199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7" t="s">
        <v>84</v>
      </c>
      <c r="BK302" s="231">
        <f>ROUND(I302*H302,2)</f>
        <v>0</v>
      </c>
      <c r="BL302" s="17" t="s">
        <v>205</v>
      </c>
      <c r="BM302" s="230" t="s">
        <v>463</v>
      </c>
    </row>
    <row r="303" s="13" customFormat="1">
      <c r="A303" s="13"/>
      <c r="B303" s="232"/>
      <c r="C303" s="233"/>
      <c r="D303" s="234" t="s">
        <v>213</v>
      </c>
      <c r="E303" s="235" t="s">
        <v>1</v>
      </c>
      <c r="F303" s="236" t="s">
        <v>120</v>
      </c>
      <c r="G303" s="233"/>
      <c r="H303" s="237">
        <v>4.5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213</v>
      </c>
      <c r="AU303" s="243" t="s">
        <v>86</v>
      </c>
      <c r="AV303" s="13" t="s">
        <v>86</v>
      </c>
      <c r="AW303" s="13" t="s">
        <v>32</v>
      </c>
      <c r="AX303" s="13" t="s">
        <v>84</v>
      </c>
      <c r="AY303" s="243" t="s">
        <v>199</v>
      </c>
    </row>
    <row r="304" s="13" customFormat="1">
      <c r="A304" s="13"/>
      <c r="B304" s="232"/>
      <c r="C304" s="233"/>
      <c r="D304" s="234" t="s">
        <v>213</v>
      </c>
      <c r="E304" s="233"/>
      <c r="F304" s="236" t="s">
        <v>464</v>
      </c>
      <c r="G304" s="233"/>
      <c r="H304" s="237">
        <v>4.5679999999999996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213</v>
      </c>
      <c r="AU304" s="243" t="s">
        <v>86</v>
      </c>
      <c r="AV304" s="13" t="s">
        <v>86</v>
      </c>
      <c r="AW304" s="13" t="s">
        <v>4</v>
      </c>
      <c r="AX304" s="13" t="s">
        <v>84</v>
      </c>
      <c r="AY304" s="243" t="s">
        <v>199</v>
      </c>
    </row>
    <row r="305" s="2" customFormat="1" ht="24.15" customHeight="1">
      <c r="A305" s="38"/>
      <c r="B305" s="39"/>
      <c r="C305" s="219" t="s">
        <v>465</v>
      </c>
      <c r="D305" s="219" t="s">
        <v>201</v>
      </c>
      <c r="E305" s="220" t="s">
        <v>466</v>
      </c>
      <c r="F305" s="221" t="s">
        <v>467</v>
      </c>
      <c r="G305" s="222" t="s">
        <v>144</v>
      </c>
      <c r="H305" s="223">
        <v>3</v>
      </c>
      <c r="I305" s="224"/>
      <c r="J305" s="225">
        <f>ROUND(I305*H305,2)</f>
        <v>0</v>
      </c>
      <c r="K305" s="221" t="s">
        <v>204</v>
      </c>
      <c r="L305" s="44"/>
      <c r="M305" s="226" t="s">
        <v>1</v>
      </c>
      <c r="N305" s="227" t="s">
        <v>41</v>
      </c>
      <c r="O305" s="91"/>
      <c r="P305" s="228">
        <f>O305*H305</f>
        <v>0</v>
      </c>
      <c r="Q305" s="228">
        <v>0</v>
      </c>
      <c r="R305" s="228">
        <f>Q305*H305</f>
        <v>0</v>
      </c>
      <c r="S305" s="228">
        <v>1.76</v>
      </c>
      <c r="T305" s="229">
        <f>S305*H305</f>
        <v>5.2800000000000002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0" t="s">
        <v>205</v>
      </c>
      <c r="AT305" s="230" t="s">
        <v>201</v>
      </c>
      <c r="AU305" s="230" t="s">
        <v>86</v>
      </c>
      <c r="AY305" s="17" t="s">
        <v>199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7" t="s">
        <v>84</v>
      </c>
      <c r="BK305" s="231">
        <f>ROUND(I305*H305,2)</f>
        <v>0</v>
      </c>
      <c r="BL305" s="17" t="s">
        <v>205</v>
      </c>
      <c r="BM305" s="230" t="s">
        <v>468</v>
      </c>
    </row>
    <row r="306" s="13" customFormat="1">
      <c r="A306" s="13"/>
      <c r="B306" s="232"/>
      <c r="C306" s="233"/>
      <c r="D306" s="234" t="s">
        <v>213</v>
      </c>
      <c r="E306" s="235" t="s">
        <v>1</v>
      </c>
      <c r="F306" s="236" t="s">
        <v>163</v>
      </c>
      <c r="G306" s="233"/>
      <c r="H306" s="237">
        <v>3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213</v>
      </c>
      <c r="AU306" s="243" t="s">
        <v>86</v>
      </c>
      <c r="AV306" s="13" t="s">
        <v>86</v>
      </c>
      <c r="AW306" s="13" t="s">
        <v>32</v>
      </c>
      <c r="AX306" s="13" t="s">
        <v>84</v>
      </c>
      <c r="AY306" s="243" t="s">
        <v>199</v>
      </c>
    </row>
    <row r="307" s="2" customFormat="1" ht="24.15" customHeight="1">
      <c r="A307" s="38"/>
      <c r="B307" s="39"/>
      <c r="C307" s="219" t="s">
        <v>469</v>
      </c>
      <c r="D307" s="219" t="s">
        <v>201</v>
      </c>
      <c r="E307" s="220" t="s">
        <v>470</v>
      </c>
      <c r="F307" s="221" t="s">
        <v>471</v>
      </c>
      <c r="G307" s="222" t="s">
        <v>144</v>
      </c>
      <c r="H307" s="223">
        <v>10</v>
      </c>
      <c r="I307" s="224"/>
      <c r="J307" s="225">
        <f>ROUND(I307*H307,2)</f>
        <v>0</v>
      </c>
      <c r="K307" s="221" t="s">
        <v>204</v>
      </c>
      <c r="L307" s="44"/>
      <c r="M307" s="226" t="s">
        <v>1</v>
      </c>
      <c r="N307" s="227" t="s">
        <v>41</v>
      </c>
      <c r="O307" s="91"/>
      <c r="P307" s="228">
        <f>O307*H307</f>
        <v>0</v>
      </c>
      <c r="Q307" s="228">
        <v>0</v>
      </c>
      <c r="R307" s="228">
        <f>Q307*H307</f>
        <v>0</v>
      </c>
      <c r="S307" s="228">
        <v>0.55000000000000004</v>
      </c>
      <c r="T307" s="229">
        <f>S307*H307</f>
        <v>5.5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0" t="s">
        <v>205</v>
      </c>
      <c r="AT307" s="230" t="s">
        <v>201</v>
      </c>
      <c r="AU307" s="230" t="s">
        <v>86</v>
      </c>
      <c r="AY307" s="17" t="s">
        <v>199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7" t="s">
        <v>84</v>
      </c>
      <c r="BK307" s="231">
        <f>ROUND(I307*H307,2)</f>
        <v>0</v>
      </c>
      <c r="BL307" s="17" t="s">
        <v>205</v>
      </c>
      <c r="BM307" s="230" t="s">
        <v>472</v>
      </c>
    </row>
    <row r="308" s="13" customFormat="1">
      <c r="A308" s="13"/>
      <c r="B308" s="232"/>
      <c r="C308" s="233"/>
      <c r="D308" s="234" t="s">
        <v>213</v>
      </c>
      <c r="E308" s="235" t="s">
        <v>1</v>
      </c>
      <c r="F308" s="236" t="s">
        <v>159</v>
      </c>
      <c r="G308" s="233"/>
      <c r="H308" s="237">
        <v>10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213</v>
      </c>
      <c r="AU308" s="243" t="s">
        <v>86</v>
      </c>
      <c r="AV308" s="13" t="s">
        <v>86</v>
      </c>
      <c r="AW308" s="13" t="s">
        <v>32</v>
      </c>
      <c r="AX308" s="13" t="s">
        <v>84</v>
      </c>
      <c r="AY308" s="243" t="s">
        <v>199</v>
      </c>
    </row>
    <row r="309" s="2" customFormat="1" ht="24.15" customHeight="1">
      <c r="A309" s="38"/>
      <c r="B309" s="39"/>
      <c r="C309" s="219" t="s">
        <v>473</v>
      </c>
      <c r="D309" s="219" t="s">
        <v>201</v>
      </c>
      <c r="E309" s="220" t="s">
        <v>474</v>
      </c>
      <c r="F309" s="221" t="s">
        <v>475</v>
      </c>
      <c r="G309" s="222" t="s">
        <v>161</v>
      </c>
      <c r="H309" s="223">
        <v>10</v>
      </c>
      <c r="I309" s="224"/>
      <c r="J309" s="225">
        <f>ROUND(I309*H309,2)</f>
        <v>0</v>
      </c>
      <c r="K309" s="221" t="s">
        <v>204</v>
      </c>
      <c r="L309" s="44"/>
      <c r="M309" s="226" t="s">
        <v>1</v>
      </c>
      <c r="N309" s="227" t="s">
        <v>41</v>
      </c>
      <c r="O309" s="91"/>
      <c r="P309" s="228">
        <f>O309*H309</f>
        <v>0</v>
      </c>
      <c r="Q309" s="228">
        <v>0.01248</v>
      </c>
      <c r="R309" s="228">
        <f>Q309*H309</f>
        <v>0.12479999999999999</v>
      </c>
      <c r="S309" s="228">
        <v>0</v>
      </c>
      <c r="T309" s="22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0" t="s">
        <v>205</v>
      </c>
      <c r="AT309" s="230" t="s">
        <v>201</v>
      </c>
      <c r="AU309" s="230" t="s">
        <v>86</v>
      </c>
      <c r="AY309" s="17" t="s">
        <v>199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7" t="s">
        <v>84</v>
      </c>
      <c r="BK309" s="231">
        <f>ROUND(I309*H309,2)</f>
        <v>0</v>
      </c>
      <c r="BL309" s="17" t="s">
        <v>205</v>
      </c>
      <c r="BM309" s="230" t="s">
        <v>476</v>
      </c>
    </row>
    <row r="310" s="13" customFormat="1">
      <c r="A310" s="13"/>
      <c r="B310" s="232"/>
      <c r="C310" s="233"/>
      <c r="D310" s="234" t="s">
        <v>213</v>
      </c>
      <c r="E310" s="235" t="s">
        <v>1</v>
      </c>
      <c r="F310" s="236" t="s">
        <v>159</v>
      </c>
      <c r="G310" s="233"/>
      <c r="H310" s="237">
        <v>10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213</v>
      </c>
      <c r="AU310" s="243" t="s">
        <v>86</v>
      </c>
      <c r="AV310" s="13" t="s">
        <v>86</v>
      </c>
      <c r="AW310" s="13" t="s">
        <v>32</v>
      </c>
      <c r="AX310" s="13" t="s">
        <v>84</v>
      </c>
      <c r="AY310" s="243" t="s">
        <v>199</v>
      </c>
    </row>
    <row r="311" s="2" customFormat="1" ht="24.15" customHeight="1">
      <c r="A311" s="38"/>
      <c r="B311" s="39"/>
      <c r="C311" s="269" t="s">
        <v>477</v>
      </c>
      <c r="D311" s="269" t="s">
        <v>315</v>
      </c>
      <c r="E311" s="270" t="s">
        <v>478</v>
      </c>
      <c r="F311" s="271" t="s">
        <v>479</v>
      </c>
      <c r="G311" s="272" t="s">
        <v>161</v>
      </c>
      <c r="H311" s="273">
        <v>10</v>
      </c>
      <c r="I311" s="274"/>
      <c r="J311" s="275">
        <f>ROUND(I311*H311,2)</f>
        <v>0</v>
      </c>
      <c r="K311" s="271" t="s">
        <v>204</v>
      </c>
      <c r="L311" s="276"/>
      <c r="M311" s="277" t="s">
        <v>1</v>
      </c>
      <c r="N311" s="278" t="s">
        <v>41</v>
      </c>
      <c r="O311" s="91"/>
      <c r="P311" s="228">
        <f>O311*H311</f>
        <v>0</v>
      </c>
      <c r="Q311" s="228">
        <v>0.39600000000000002</v>
      </c>
      <c r="R311" s="228">
        <f>Q311*H311</f>
        <v>3.96</v>
      </c>
      <c r="S311" s="228">
        <v>0</v>
      </c>
      <c r="T311" s="229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0" t="s">
        <v>233</v>
      </c>
      <c r="AT311" s="230" t="s">
        <v>315</v>
      </c>
      <c r="AU311" s="230" t="s">
        <v>86</v>
      </c>
      <c r="AY311" s="17" t="s">
        <v>199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7" t="s">
        <v>84</v>
      </c>
      <c r="BK311" s="231">
        <f>ROUND(I311*H311,2)</f>
        <v>0</v>
      </c>
      <c r="BL311" s="17" t="s">
        <v>205</v>
      </c>
      <c r="BM311" s="230" t="s">
        <v>480</v>
      </c>
    </row>
    <row r="312" s="13" customFormat="1">
      <c r="A312" s="13"/>
      <c r="B312" s="232"/>
      <c r="C312" s="233"/>
      <c r="D312" s="234" t="s">
        <v>213</v>
      </c>
      <c r="E312" s="235" t="s">
        <v>1</v>
      </c>
      <c r="F312" s="236" t="s">
        <v>159</v>
      </c>
      <c r="G312" s="233"/>
      <c r="H312" s="237">
        <v>10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213</v>
      </c>
      <c r="AU312" s="243" t="s">
        <v>86</v>
      </c>
      <c r="AV312" s="13" t="s">
        <v>86</v>
      </c>
      <c r="AW312" s="13" t="s">
        <v>32</v>
      </c>
      <c r="AX312" s="13" t="s">
        <v>84</v>
      </c>
      <c r="AY312" s="243" t="s">
        <v>199</v>
      </c>
    </row>
    <row r="313" s="2" customFormat="1" ht="24.15" customHeight="1">
      <c r="A313" s="38"/>
      <c r="B313" s="39"/>
      <c r="C313" s="269" t="s">
        <v>481</v>
      </c>
      <c r="D313" s="269" t="s">
        <v>315</v>
      </c>
      <c r="E313" s="270" t="s">
        <v>482</v>
      </c>
      <c r="F313" s="271" t="s">
        <v>483</v>
      </c>
      <c r="G313" s="272" t="s">
        <v>161</v>
      </c>
      <c r="H313" s="273">
        <v>10</v>
      </c>
      <c r="I313" s="274"/>
      <c r="J313" s="275">
        <f>ROUND(I313*H313,2)</f>
        <v>0</v>
      </c>
      <c r="K313" s="271" t="s">
        <v>204</v>
      </c>
      <c r="L313" s="276"/>
      <c r="M313" s="277" t="s">
        <v>1</v>
      </c>
      <c r="N313" s="278" t="s">
        <v>41</v>
      </c>
      <c r="O313" s="91"/>
      <c r="P313" s="228">
        <f>O313*H313</f>
        <v>0</v>
      </c>
      <c r="Q313" s="228">
        <v>0.055</v>
      </c>
      <c r="R313" s="228">
        <f>Q313*H313</f>
        <v>0.55000000000000004</v>
      </c>
      <c r="S313" s="228">
        <v>0</v>
      </c>
      <c r="T313" s="22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0" t="s">
        <v>233</v>
      </c>
      <c r="AT313" s="230" t="s">
        <v>315</v>
      </c>
      <c r="AU313" s="230" t="s">
        <v>86</v>
      </c>
      <c r="AY313" s="17" t="s">
        <v>199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84</v>
      </c>
      <c r="BK313" s="231">
        <f>ROUND(I313*H313,2)</f>
        <v>0</v>
      </c>
      <c r="BL313" s="17" t="s">
        <v>205</v>
      </c>
      <c r="BM313" s="230" t="s">
        <v>484</v>
      </c>
    </row>
    <row r="314" s="13" customFormat="1">
      <c r="A314" s="13"/>
      <c r="B314" s="232"/>
      <c r="C314" s="233"/>
      <c r="D314" s="234" t="s">
        <v>213</v>
      </c>
      <c r="E314" s="235" t="s">
        <v>1</v>
      </c>
      <c r="F314" s="236" t="s">
        <v>159</v>
      </c>
      <c r="G314" s="233"/>
      <c r="H314" s="237">
        <v>10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213</v>
      </c>
      <c r="AU314" s="243" t="s">
        <v>86</v>
      </c>
      <c r="AV314" s="13" t="s">
        <v>86</v>
      </c>
      <c r="AW314" s="13" t="s">
        <v>32</v>
      </c>
      <c r="AX314" s="13" t="s">
        <v>84</v>
      </c>
      <c r="AY314" s="243" t="s">
        <v>199</v>
      </c>
    </row>
    <row r="315" s="2" customFormat="1" ht="24.15" customHeight="1">
      <c r="A315" s="38"/>
      <c r="B315" s="39"/>
      <c r="C315" s="219" t="s">
        <v>485</v>
      </c>
      <c r="D315" s="219" t="s">
        <v>201</v>
      </c>
      <c r="E315" s="220" t="s">
        <v>486</v>
      </c>
      <c r="F315" s="221" t="s">
        <v>487</v>
      </c>
      <c r="G315" s="222" t="s">
        <v>161</v>
      </c>
      <c r="H315" s="223">
        <v>3</v>
      </c>
      <c r="I315" s="224"/>
      <c r="J315" s="225">
        <f>ROUND(I315*H315,2)</f>
        <v>0</v>
      </c>
      <c r="K315" s="221" t="s">
        <v>204</v>
      </c>
      <c r="L315" s="44"/>
      <c r="M315" s="226" t="s">
        <v>1</v>
      </c>
      <c r="N315" s="227" t="s">
        <v>41</v>
      </c>
      <c r="O315" s="91"/>
      <c r="P315" s="228">
        <f>O315*H315</f>
        <v>0</v>
      </c>
      <c r="Q315" s="228">
        <v>0.12526000000000001</v>
      </c>
      <c r="R315" s="228">
        <f>Q315*H315</f>
        <v>0.37578</v>
      </c>
      <c r="S315" s="228">
        <v>0</v>
      </c>
      <c r="T315" s="229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0" t="s">
        <v>205</v>
      </c>
      <c r="AT315" s="230" t="s">
        <v>201</v>
      </c>
      <c r="AU315" s="230" t="s">
        <v>86</v>
      </c>
      <c r="AY315" s="17" t="s">
        <v>199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7" t="s">
        <v>84</v>
      </c>
      <c r="BK315" s="231">
        <f>ROUND(I315*H315,2)</f>
        <v>0</v>
      </c>
      <c r="BL315" s="17" t="s">
        <v>205</v>
      </c>
      <c r="BM315" s="230" t="s">
        <v>488</v>
      </c>
    </row>
    <row r="316" s="13" customFormat="1">
      <c r="A316" s="13"/>
      <c r="B316" s="232"/>
      <c r="C316" s="233"/>
      <c r="D316" s="234" t="s">
        <v>213</v>
      </c>
      <c r="E316" s="235" t="s">
        <v>1</v>
      </c>
      <c r="F316" s="236" t="s">
        <v>163</v>
      </c>
      <c r="G316" s="233"/>
      <c r="H316" s="237">
        <v>3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213</v>
      </c>
      <c r="AU316" s="243" t="s">
        <v>86</v>
      </c>
      <c r="AV316" s="13" t="s">
        <v>86</v>
      </c>
      <c r="AW316" s="13" t="s">
        <v>32</v>
      </c>
      <c r="AX316" s="13" t="s">
        <v>84</v>
      </c>
      <c r="AY316" s="243" t="s">
        <v>199</v>
      </c>
    </row>
    <row r="317" s="2" customFormat="1" ht="24.15" customHeight="1">
      <c r="A317" s="38"/>
      <c r="B317" s="39"/>
      <c r="C317" s="269" t="s">
        <v>489</v>
      </c>
      <c r="D317" s="269" t="s">
        <v>315</v>
      </c>
      <c r="E317" s="270" t="s">
        <v>490</v>
      </c>
      <c r="F317" s="271" t="s">
        <v>491</v>
      </c>
      <c r="G317" s="272" t="s">
        <v>161</v>
      </c>
      <c r="H317" s="273">
        <v>3</v>
      </c>
      <c r="I317" s="274"/>
      <c r="J317" s="275">
        <f>ROUND(I317*H317,2)</f>
        <v>0</v>
      </c>
      <c r="K317" s="271" t="s">
        <v>204</v>
      </c>
      <c r="L317" s="276"/>
      <c r="M317" s="277" t="s">
        <v>1</v>
      </c>
      <c r="N317" s="278" t="s">
        <v>41</v>
      </c>
      <c r="O317" s="91"/>
      <c r="P317" s="228">
        <f>O317*H317</f>
        <v>0</v>
      </c>
      <c r="Q317" s="228">
        <v>0.071999999999999995</v>
      </c>
      <c r="R317" s="228">
        <f>Q317*H317</f>
        <v>0.21599999999999997</v>
      </c>
      <c r="S317" s="228">
        <v>0</v>
      </c>
      <c r="T317" s="229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0" t="s">
        <v>233</v>
      </c>
      <c r="AT317" s="230" t="s">
        <v>315</v>
      </c>
      <c r="AU317" s="230" t="s">
        <v>86</v>
      </c>
      <c r="AY317" s="17" t="s">
        <v>199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7" t="s">
        <v>84</v>
      </c>
      <c r="BK317" s="231">
        <f>ROUND(I317*H317,2)</f>
        <v>0</v>
      </c>
      <c r="BL317" s="17" t="s">
        <v>205</v>
      </c>
      <c r="BM317" s="230" t="s">
        <v>492</v>
      </c>
    </row>
    <row r="318" s="13" customFormat="1">
      <c r="A318" s="13"/>
      <c r="B318" s="232"/>
      <c r="C318" s="233"/>
      <c r="D318" s="234" t="s">
        <v>213</v>
      </c>
      <c r="E318" s="235" t="s">
        <v>1</v>
      </c>
      <c r="F318" s="236" t="s">
        <v>163</v>
      </c>
      <c r="G318" s="233"/>
      <c r="H318" s="237">
        <v>3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213</v>
      </c>
      <c r="AU318" s="243" t="s">
        <v>86</v>
      </c>
      <c r="AV318" s="13" t="s">
        <v>86</v>
      </c>
      <c r="AW318" s="13" t="s">
        <v>32</v>
      </c>
      <c r="AX318" s="13" t="s">
        <v>84</v>
      </c>
      <c r="AY318" s="243" t="s">
        <v>199</v>
      </c>
    </row>
    <row r="319" s="2" customFormat="1" ht="24.15" customHeight="1">
      <c r="A319" s="38"/>
      <c r="B319" s="39"/>
      <c r="C319" s="269" t="s">
        <v>493</v>
      </c>
      <c r="D319" s="269" t="s">
        <v>315</v>
      </c>
      <c r="E319" s="270" t="s">
        <v>494</v>
      </c>
      <c r="F319" s="271" t="s">
        <v>495</v>
      </c>
      <c r="G319" s="272" t="s">
        <v>161</v>
      </c>
      <c r="H319" s="273">
        <v>3</v>
      </c>
      <c r="I319" s="274"/>
      <c r="J319" s="275">
        <f>ROUND(I319*H319,2)</f>
        <v>0</v>
      </c>
      <c r="K319" s="271" t="s">
        <v>204</v>
      </c>
      <c r="L319" s="276"/>
      <c r="M319" s="277" t="s">
        <v>1</v>
      </c>
      <c r="N319" s="278" t="s">
        <v>41</v>
      </c>
      <c r="O319" s="91"/>
      <c r="P319" s="228">
        <f>O319*H319</f>
        <v>0</v>
      </c>
      <c r="Q319" s="228">
        <v>0.080000000000000002</v>
      </c>
      <c r="R319" s="228">
        <f>Q319*H319</f>
        <v>0.23999999999999999</v>
      </c>
      <c r="S319" s="228">
        <v>0</v>
      </c>
      <c r="T319" s="229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0" t="s">
        <v>233</v>
      </c>
      <c r="AT319" s="230" t="s">
        <v>315</v>
      </c>
      <c r="AU319" s="230" t="s">
        <v>86</v>
      </c>
      <c r="AY319" s="17" t="s">
        <v>199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7" t="s">
        <v>84</v>
      </c>
      <c r="BK319" s="231">
        <f>ROUND(I319*H319,2)</f>
        <v>0</v>
      </c>
      <c r="BL319" s="17" t="s">
        <v>205</v>
      </c>
      <c r="BM319" s="230" t="s">
        <v>496</v>
      </c>
    </row>
    <row r="320" s="13" customFormat="1">
      <c r="A320" s="13"/>
      <c r="B320" s="232"/>
      <c r="C320" s="233"/>
      <c r="D320" s="234" t="s">
        <v>213</v>
      </c>
      <c r="E320" s="235" t="s">
        <v>1</v>
      </c>
      <c r="F320" s="236" t="s">
        <v>163</v>
      </c>
      <c r="G320" s="233"/>
      <c r="H320" s="237">
        <v>3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213</v>
      </c>
      <c r="AU320" s="243" t="s">
        <v>86</v>
      </c>
      <c r="AV320" s="13" t="s">
        <v>86</v>
      </c>
      <c r="AW320" s="13" t="s">
        <v>32</v>
      </c>
      <c r="AX320" s="13" t="s">
        <v>84</v>
      </c>
      <c r="AY320" s="243" t="s">
        <v>199</v>
      </c>
    </row>
    <row r="321" s="2" customFormat="1" ht="21.75" customHeight="1">
      <c r="A321" s="38"/>
      <c r="B321" s="39"/>
      <c r="C321" s="269" t="s">
        <v>497</v>
      </c>
      <c r="D321" s="269" t="s">
        <v>315</v>
      </c>
      <c r="E321" s="270" t="s">
        <v>498</v>
      </c>
      <c r="F321" s="271" t="s">
        <v>499</v>
      </c>
      <c r="G321" s="272" t="s">
        <v>161</v>
      </c>
      <c r="H321" s="273">
        <v>3</v>
      </c>
      <c r="I321" s="274"/>
      <c r="J321" s="275">
        <f>ROUND(I321*H321,2)</f>
        <v>0</v>
      </c>
      <c r="K321" s="271" t="s">
        <v>204</v>
      </c>
      <c r="L321" s="276"/>
      <c r="M321" s="277" t="s">
        <v>1</v>
      </c>
      <c r="N321" s="278" t="s">
        <v>41</v>
      </c>
      <c r="O321" s="91"/>
      <c r="P321" s="228">
        <f>O321*H321</f>
        <v>0</v>
      </c>
      <c r="Q321" s="228">
        <v>0.040000000000000001</v>
      </c>
      <c r="R321" s="228">
        <f>Q321*H321</f>
        <v>0.12</v>
      </c>
      <c r="S321" s="228">
        <v>0</v>
      </c>
      <c r="T321" s="229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0" t="s">
        <v>233</v>
      </c>
      <c r="AT321" s="230" t="s">
        <v>315</v>
      </c>
      <c r="AU321" s="230" t="s">
        <v>86</v>
      </c>
      <c r="AY321" s="17" t="s">
        <v>199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7" t="s">
        <v>84</v>
      </c>
      <c r="BK321" s="231">
        <f>ROUND(I321*H321,2)</f>
        <v>0</v>
      </c>
      <c r="BL321" s="17" t="s">
        <v>205</v>
      </c>
      <c r="BM321" s="230" t="s">
        <v>500</v>
      </c>
    </row>
    <row r="322" s="13" customFormat="1">
      <c r="A322" s="13"/>
      <c r="B322" s="232"/>
      <c r="C322" s="233"/>
      <c r="D322" s="234" t="s">
        <v>213</v>
      </c>
      <c r="E322" s="235" t="s">
        <v>1</v>
      </c>
      <c r="F322" s="236" t="s">
        <v>163</v>
      </c>
      <c r="G322" s="233"/>
      <c r="H322" s="237">
        <v>3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213</v>
      </c>
      <c r="AU322" s="243" t="s">
        <v>86</v>
      </c>
      <c r="AV322" s="13" t="s">
        <v>86</v>
      </c>
      <c r="AW322" s="13" t="s">
        <v>32</v>
      </c>
      <c r="AX322" s="13" t="s">
        <v>84</v>
      </c>
      <c r="AY322" s="243" t="s">
        <v>199</v>
      </c>
    </row>
    <row r="323" s="2" customFormat="1" ht="24.15" customHeight="1">
      <c r="A323" s="38"/>
      <c r="B323" s="39"/>
      <c r="C323" s="269" t="s">
        <v>501</v>
      </c>
      <c r="D323" s="269" t="s">
        <v>315</v>
      </c>
      <c r="E323" s="270" t="s">
        <v>502</v>
      </c>
      <c r="F323" s="271" t="s">
        <v>503</v>
      </c>
      <c r="G323" s="272" t="s">
        <v>161</v>
      </c>
      <c r="H323" s="273">
        <v>3</v>
      </c>
      <c r="I323" s="274"/>
      <c r="J323" s="275">
        <f>ROUND(I323*H323,2)</f>
        <v>0</v>
      </c>
      <c r="K323" s="271" t="s">
        <v>204</v>
      </c>
      <c r="L323" s="276"/>
      <c r="M323" s="277" t="s">
        <v>1</v>
      </c>
      <c r="N323" s="278" t="s">
        <v>41</v>
      </c>
      <c r="O323" s="91"/>
      <c r="P323" s="228">
        <f>O323*H323</f>
        <v>0</v>
      </c>
      <c r="Q323" s="228">
        <v>0.040000000000000001</v>
      </c>
      <c r="R323" s="228">
        <f>Q323*H323</f>
        <v>0.12</v>
      </c>
      <c r="S323" s="228">
        <v>0</v>
      </c>
      <c r="T323" s="229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0" t="s">
        <v>233</v>
      </c>
      <c r="AT323" s="230" t="s">
        <v>315</v>
      </c>
      <c r="AU323" s="230" t="s">
        <v>86</v>
      </c>
      <c r="AY323" s="17" t="s">
        <v>199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7" t="s">
        <v>84</v>
      </c>
      <c r="BK323" s="231">
        <f>ROUND(I323*H323,2)</f>
        <v>0</v>
      </c>
      <c r="BL323" s="17" t="s">
        <v>205</v>
      </c>
      <c r="BM323" s="230" t="s">
        <v>504</v>
      </c>
    </row>
    <row r="324" s="13" customFormat="1">
      <c r="A324" s="13"/>
      <c r="B324" s="232"/>
      <c r="C324" s="233"/>
      <c r="D324" s="234" t="s">
        <v>213</v>
      </c>
      <c r="E324" s="235" t="s">
        <v>1</v>
      </c>
      <c r="F324" s="236" t="s">
        <v>163</v>
      </c>
      <c r="G324" s="233"/>
      <c r="H324" s="237">
        <v>3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213</v>
      </c>
      <c r="AU324" s="243" t="s">
        <v>86</v>
      </c>
      <c r="AV324" s="13" t="s">
        <v>86</v>
      </c>
      <c r="AW324" s="13" t="s">
        <v>32</v>
      </c>
      <c r="AX324" s="13" t="s">
        <v>84</v>
      </c>
      <c r="AY324" s="243" t="s">
        <v>199</v>
      </c>
    </row>
    <row r="325" s="2" customFormat="1" ht="24.15" customHeight="1">
      <c r="A325" s="38"/>
      <c r="B325" s="39"/>
      <c r="C325" s="269" t="s">
        <v>505</v>
      </c>
      <c r="D325" s="269" t="s">
        <v>315</v>
      </c>
      <c r="E325" s="270" t="s">
        <v>506</v>
      </c>
      <c r="F325" s="271" t="s">
        <v>507</v>
      </c>
      <c r="G325" s="272" t="s">
        <v>161</v>
      </c>
      <c r="H325" s="273">
        <v>3</v>
      </c>
      <c r="I325" s="274"/>
      <c r="J325" s="275">
        <f>ROUND(I325*H325,2)</f>
        <v>0</v>
      </c>
      <c r="K325" s="271" t="s">
        <v>204</v>
      </c>
      <c r="L325" s="276"/>
      <c r="M325" s="277" t="s">
        <v>1</v>
      </c>
      <c r="N325" s="278" t="s">
        <v>41</v>
      </c>
      <c r="O325" s="91"/>
      <c r="P325" s="228">
        <f>O325*H325</f>
        <v>0</v>
      </c>
      <c r="Q325" s="228">
        <v>0.0060000000000000001</v>
      </c>
      <c r="R325" s="228">
        <f>Q325*H325</f>
        <v>0.018000000000000002</v>
      </c>
      <c r="S325" s="228">
        <v>0</v>
      </c>
      <c r="T325" s="229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0" t="s">
        <v>233</v>
      </c>
      <c r="AT325" s="230" t="s">
        <v>315</v>
      </c>
      <c r="AU325" s="230" t="s">
        <v>86</v>
      </c>
      <c r="AY325" s="17" t="s">
        <v>199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7" t="s">
        <v>84</v>
      </c>
      <c r="BK325" s="231">
        <f>ROUND(I325*H325,2)</f>
        <v>0</v>
      </c>
      <c r="BL325" s="17" t="s">
        <v>205</v>
      </c>
      <c r="BM325" s="230" t="s">
        <v>508</v>
      </c>
    </row>
    <row r="326" s="13" customFormat="1">
      <c r="A326" s="13"/>
      <c r="B326" s="232"/>
      <c r="C326" s="233"/>
      <c r="D326" s="234" t="s">
        <v>213</v>
      </c>
      <c r="E326" s="235" t="s">
        <v>1</v>
      </c>
      <c r="F326" s="236" t="s">
        <v>163</v>
      </c>
      <c r="G326" s="233"/>
      <c r="H326" s="237">
        <v>3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213</v>
      </c>
      <c r="AU326" s="243" t="s">
        <v>86</v>
      </c>
      <c r="AV326" s="13" t="s">
        <v>86</v>
      </c>
      <c r="AW326" s="13" t="s">
        <v>32</v>
      </c>
      <c r="AX326" s="13" t="s">
        <v>84</v>
      </c>
      <c r="AY326" s="243" t="s">
        <v>199</v>
      </c>
    </row>
    <row r="327" s="2" customFormat="1" ht="24.15" customHeight="1">
      <c r="A327" s="38"/>
      <c r="B327" s="39"/>
      <c r="C327" s="219" t="s">
        <v>509</v>
      </c>
      <c r="D327" s="219" t="s">
        <v>201</v>
      </c>
      <c r="E327" s="220" t="s">
        <v>510</v>
      </c>
      <c r="F327" s="221" t="s">
        <v>511</v>
      </c>
      <c r="G327" s="222" t="s">
        <v>161</v>
      </c>
      <c r="H327" s="223">
        <v>10</v>
      </c>
      <c r="I327" s="224"/>
      <c r="J327" s="225">
        <f>ROUND(I327*H327,2)</f>
        <v>0</v>
      </c>
      <c r="K327" s="221" t="s">
        <v>204</v>
      </c>
      <c r="L327" s="44"/>
      <c r="M327" s="226" t="s">
        <v>1</v>
      </c>
      <c r="N327" s="227" t="s">
        <v>41</v>
      </c>
      <c r="O327" s="91"/>
      <c r="P327" s="228">
        <f>O327*H327</f>
        <v>0</v>
      </c>
      <c r="Q327" s="228">
        <v>0.089999999999999997</v>
      </c>
      <c r="R327" s="228">
        <f>Q327*H327</f>
        <v>0.89999999999999991</v>
      </c>
      <c r="S327" s="228">
        <v>0</v>
      </c>
      <c r="T327" s="229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0" t="s">
        <v>205</v>
      </c>
      <c r="AT327" s="230" t="s">
        <v>201</v>
      </c>
      <c r="AU327" s="230" t="s">
        <v>86</v>
      </c>
      <c r="AY327" s="17" t="s">
        <v>199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84</v>
      </c>
      <c r="BK327" s="231">
        <f>ROUND(I327*H327,2)</f>
        <v>0</v>
      </c>
      <c r="BL327" s="17" t="s">
        <v>205</v>
      </c>
      <c r="BM327" s="230" t="s">
        <v>512</v>
      </c>
    </row>
    <row r="328" s="13" customFormat="1">
      <c r="A328" s="13"/>
      <c r="B328" s="232"/>
      <c r="C328" s="233"/>
      <c r="D328" s="234" t="s">
        <v>213</v>
      </c>
      <c r="E328" s="235" t="s">
        <v>1</v>
      </c>
      <c r="F328" s="236" t="s">
        <v>159</v>
      </c>
      <c r="G328" s="233"/>
      <c r="H328" s="237">
        <v>10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213</v>
      </c>
      <c r="AU328" s="243" t="s">
        <v>86</v>
      </c>
      <c r="AV328" s="13" t="s">
        <v>86</v>
      </c>
      <c r="AW328" s="13" t="s">
        <v>32</v>
      </c>
      <c r="AX328" s="13" t="s">
        <v>84</v>
      </c>
      <c r="AY328" s="243" t="s">
        <v>199</v>
      </c>
    </row>
    <row r="329" s="2" customFormat="1" ht="24.15" customHeight="1">
      <c r="A329" s="38"/>
      <c r="B329" s="39"/>
      <c r="C329" s="269" t="s">
        <v>513</v>
      </c>
      <c r="D329" s="269" t="s">
        <v>315</v>
      </c>
      <c r="E329" s="270" t="s">
        <v>514</v>
      </c>
      <c r="F329" s="271" t="s">
        <v>515</v>
      </c>
      <c r="G329" s="272" t="s">
        <v>161</v>
      </c>
      <c r="H329" s="273">
        <v>10</v>
      </c>
      <c r="I329" s="274"/>
      <c r="J329" s="275">
        <f>ROUND(I329*H329,2)</f>
        <v>0</v>
      </c>
      <c r="K329" s="271" t="s">
        <v>204</v>
      </c>
      <c r="L329" s="276"/>
      <c r="M329" s="277" t="s">
        <v>1</v>
      </c>
      <c r="N329" s="278" t="s">
        <v>41</v>
      </c>
      <c r="O329" s="91"/>
      <c r="P329" s="228">
        <f>O329*H329</f>
        <v>0</v>
      </c>
      <c r="Q329" s="228">
        <v>0.10199999999999999</v>
      </c>
      <c r="R329" s="228">
        <f>Q329*H329</f>
        <v>1.02</v>
      </c>
      <c r="S329" s="228">
        <v>0</v>
      </c>
      <c r="T329" s="229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0" t="s">
        <v>233</v>
      </c>
      <c r="AT329" s="230" t="s">
        <v>315</v>
      </c>
      <c r="AU329" s="230" t="s">
        <v>86</v>
      </c>
      <c r="AY329" s="17" t="s">
        <v>199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84</v>
      </c>
      <c r="BK329" s="231">
        <f>ROUND(I329*H329,2)</f>
        <v>0</v>
      </c>
      <c r="BL329" s="17" t="s">
        <v>205</v>
      </c>
      <c r="BM329" s="230" t="s">
        <v>516</v>
      </c>
    </row>
    <row r="330" s="13" customFormat="1">
      <c r="A330" s="13"/>
      <c r="B330" s="232"/>
      <c r="C330" s="233"/>
      <c r="D330" s="234" t="s">
        <v>213</v>
      </c>
      <c r="E330" s="235" t="s">
        <v>1</v>
      </c>
      <c r="F330" s="236" t="s">
        <v>159</v>
      </c>
      <c r="G330" s="233"/>
      <c r="H330" s="237">
        <v>10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213</v>
      </c>
      <c r="AU330" s="243" t="s">
        <v>86</v>
      </c>
      <c r="AV330" s="13" t="s">
        <v>86</v>
      </c>
      <c r="AW330" s="13" t="s">
        <v>32</v>
      </c>
      <c r="AX330" s="13" t="s">
        <v>84</v>
      </c>
      <c r="AY330" s="243" t="s">
        <v>199</v>
      </c>
    </row>
    <row r="331" s="2" customFormat="1" ht="24.15" customHeight="1">
      <c r="A331" s="38"/>
      <c r="B331" s="39"/>
      <c r="C331" s="219" t="s">
        <v>517</v>
      </c>
      <c r="D331" s="219" t="s">
        <v>201</v>
      </c>
      <c r="E331" s="220" t="s">
        <v>518</v>
      </c>
      <c r="F331" s="221" t="s">
        <v>519</v>
      </c>
      <c r="G331" s="222" t="s">
        <v>161</v>
      </c>
      <c r="H331" s="223">
        <v>3</v>
      </c>
      <c r="I331" s="224"/>
      <c r="J331" s="225">
        <f>ROUND(I331*H331,2)</f>
        <v>0</v>
      </c>
      <c r="K331" s="221" t="s">
        <v>204</v>
      </c>
      <c r="L331" s="44"/>
      <c r="M331" s="226" t="s">
        <v>1</v>
      </c>
      <c r="N331" s="227" t="s">
        <v>41</v>
      </c>
      <c r="O331" s="91"/>
      <c r="P331" s="228">
        <f>O331*H331</f>
        <v>0</v>
      </c>
      <c r="Q331" s="228">
        <v>0</v>
      </c>
      <c r="R331" s="228">
        <f>Q331*H331</f>
        <v>0</v>
      </c>
      <c r="S331" s="228">
        <v>0.10000000000000001</v>
      </c>
      <c r="T331" s="229">
        <f>S331*H331</f>
        <v>0.30000000000000004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0" t="s">
        <v>205</v>
      </c>
      <c r="AT331" s="230" t="s">
        <v>201</v>
      </c>
      <c r="AU331" s="230" t="s">
        <v>86</v>
      </c>
      <c r="AY331" s="17" t="s">
        <v>199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84</v>
      </c>
      <c r="BK331" s="231">
        <f>ROUND(I331*H331,2)</f>
        <v>0</v>
      </c>
      <c r="BL331" s="17" t="s">
        <v>205</v>
      </c>
      <c r="BM331" s="230" t="s">
        <v>520</v>
      </c>
    </row>
    <row r="332" s="13" customFormat="1">
      <c r="A332" s="13"/>
      <c r="B332" s="232"/>
      <c r="C332" s="233"/>
      <c r="D332" s="234" t="s">
        <v>213</v>
      </c>
      <c r="E332" s="235" t="s">
        <v>1</v>
      </c>
      <c r="F332" s="236" t="s">
        <v>163</v>
      </c>
      <c r="G332" s="233"/>
      <c r="H332" s="237">
        <v>3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213</v>
      </c>
      <c r="AU332" s="243" t="s">
        <v>86</v>
      </c>
      <c r="AV332" s="13" t="s">
        <v>86</v>
      </c>
      <c r="AW332" s="13" t="s">
        <v>32</v>
      </c>
      <c r="AX332" s="13" t="s">
        <v>84</v>
      </c>
      <c r="AY332" s="243" t="s">
        <v>199</v>
      </c>
    </row>
    <row r="333" s="2" customFormat="1" ht="24.15" customHeight="1">
      <c r="A333" s="38"/>
      <c r="B333" s="39"/>
      <c r="C333" s="219" t="s">
        <v>521</v>
      </c>
      <c r="D333" s="219" t="s">
        <v>201</v>
      </c>
      <c r="E333" s="220" t="s">
        <v>522</v>
      </c>
      <c r="F333" s="221" t="s">
        <v>523</v>
      </c>
      <c r="G333" s="222" t="s">
        <v>161</v>
      </c>
      <c r="H333" s="223">
        <v>3</v>
      </c>
      <c r="I333" s="224"/>
      <c r="J333" s="225">
        <f>ROUND(I333*H333,2)</f>
        <v>0</v>
      </c>
      <c r="K333" s="221" t="s">
        <v>204</v>
      </c>
      <c r="L333" s="44"/>
      <c r="M333" s="226" t="s">
        <v>1</v>
      </c>
      <c r="N333" s="227" t="s">
        <v>41</v>
      </c>
      <c r="O333" s="91"/>
      <c r="P333" s="228">
        <f>O333*H333</f>
        <v>0</v>
      </c>
      <c r="Q333" s="228">
        <v>0.21734000000000001</v>
      </c>
      <c r="R333" s="228">
        <f>Q333*H333</f>
        <v>0.65202000000000004</v>
      </c>
      <c r="S333" s="228">
        <v>0</v>
      </c>
      <c r="T333" s="229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0" t="s">
        <v>205</v>
      </c>
      <c r="AT333" s="230" t="s">
        <v>201</v>
      </c>
      <c r="AU333" s="230" t="s">
        <v>86</v>
      </c>
      <c r="AY333" s="17" t="s">
        <v>199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84</v>
      </c>
      <c r="BK333" s="231">
        <f>ROUND(I333*H333,2)</f>
        <v>0</v>
      </c>
      <c r="BL333" s="17" t="s">
        <v>205</v>
      </c>
      <c r="BM333" s="230" t="s">
        <v>524</v>
      </c>
    </row>
    <row r="334" s="13" customFormat="1">
      <c r="A334" s="13"/>
      <c r="B334" s="232"/>
      <c r="C334" s="233"/>
      <c r="D334" s="234" t="s">
        <v>213</v>
      </c>
      <c r="E334" s="235" t="s">
        <v>1</v>
      </c>
      <c r="F334" s="236" t="s">
        <v>163</v>
      </c>
      <c r="G334" s="233"/>
      <c r="H334" s="237">
        <v>3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213</v>
      </c>
      <c r="AU334" s="243" t="s">
        <v>86</v>
      </c>
      <c r="AV334" s="13" t="s">
        <v>86</v>
      </c>
      <c r="AW334" s="13" t="s">
        <v>32</v>
      </c>
      <c r="AX334" s="13" t="s">
        <v>84</v>
      </c>
      <c r="AY334" s="243" t="s">
        <v>199</v>
      </c>
    </row>
    <row r="335" s="2" customFormat="1" ht="16.5" customHeight="1">
      <c r="A335" s="38"/>
      <c r="B335" s="39"/>
      <c r="C335" s="269" t="s">
        <v>525</v>
      </c>
      <c r="D335" s="269" t="s">
        <v>315</v>
      </c>
      <c r="E335" s="270" t="s">
        <v>526</v>
      </c>
      <c r="F335" s="271" t="s">
        <v>527</v>
      </c>
      <c r="G335" s="272" t="s">
        <v>161</v>
      </c>
      <c r="H335" s="273">
        <v>3</v>
      </c>
      <c r="I335" s="274"/>
      <c r="J335" s="275">
        <f>ROUND(I335*H335,2)</f>
        <v>0</v>
      </c>
      <c r="K335" s="271" t="s">
        <v>204</v>
      </c>
      <c r="L335" s="276"/>
      <c r="M335" s="277" t="s">
        <v>1</v>
      </c>
      <c r="N335" s="278" t="s">
        <v>41</v>
      </c>
      <c r="O335" s="91"/>
      <c r="P335" s="228">
        <f>O335*H335</f>
        <v>0</v>
      </c>
      <c r="Q335" s="228">
        <v>0.050599999999999999</v>
      </c>
      <c r="R335" s="228">
        <f>Q335*H335</f>
        <v>0.15179999999999999</v>
      </c>
      <c r="S335" s="228">
        <v>0</v>
      </c>
      <c r="T335" s="22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0" t="s">
        <v>233</v>
      </c>
      <c r="AT335" s="230" t="s">
        <v>315</v>
      </c>
      <c r="AU335" s="230" t="s">
        <v>86</v>
      </c>
      <c r="AY335" s="17" t="s">
        <v>199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84</v>
      </c>
      <c r="BK335" s="231">
        <f>ROUND(I335*H335,2)</f>
        <v>0</v>
      </c>
      <c r="BL335" s="17" t="s">
        <v>205</v>
      </c>
      <c r="BM335" s="230" t="s">
        <v>528</v>
      </c>
    </row>
    <row r="336" s="15" customFormat="1">
      <c r="A336" s="15"/>
      <c r="B336" s="259"/>
      <c r="C336" s="260"/>
      <c r="D336" s="234" t="s">
        <v>213</v>
      </c>
      <c r="E336" s="261" t="s">
        <v>1</v>
      </c>
      <c r="F336" s="262" t="s">
        <v>529</v>
      </c>
      <c r="G336" s="260"/>
      <c r="H336" s="261" t="s">
        <v>1</v>
      </c>
      <c r="I336" s="263"/>
      <c r="J336" s="260"/>
      <c r="K336" s="260"/>
      <c r="L336" s="264"/>
      <c r="M336" s="265"/>
      <c r="N336" s="266"/>
      <c r="O336" s="266"/>
      <c r="P336" s="266"/>
      <c r="Q336" s="266"/>
      <c r="R336" s="266"/>
      <c r="S336" s="266"/>
      <c r="T336" s="267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8" t="s">
        <v>213</v>
      </c>
      <c r="AU336" s="268" t="s">
        <v>86</v>
      </c>
      <c r="AV336" s="15" t="s">
        <v>84</v>
      </c>
      <c r="AW336" s="15" t="s">
        <v>32</v>
      </c>
      <c r="AX336" s="15" t="s">
        <v>76</v>
      </c>
      <c r="AY336" s="268" t="s">
        <v>199</v>
      </c>
    </row>
    <row r="337" s="13" customFormat="1">
      <c r="A337" s="13"/>
      <c r="B337" s="232"/>
      <c r="C337" s="233"/>
      <c r="D337" s="234" t="s">
        <v>213</v>
      </c>
      <c r="E337" s="235" t="s">
        <v>1</v>
      </c>
      <c r="F337" s="236" t="s">
        <v>163</v>
      </c>
      <c r="G337" s="233"/>
      <c r="H337" s="237">
        <v>3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213</v>
      </c>
      <c r="AU337" s="243" t="s">
        <v>86</v>
      </c>
      <c r="AV337" s="13" t="s">
        <v>86</v>
      </c>
      <c r="AW337" s="13" t="s">
        <v>32</v>
      </c>
      <c r="AX337" s="13" t="s">
        <v>84</v>
      </c>
      <c r="AY337" s="243" t="s">
        <v>199</v>
      </c>
    </row>
    <row r="338" s="2" customFormat="1" ht="24.15" customHeight="1">
      <c r="A338" s="38"/>
      <c r="B338" s="39"/>
      <c r="C338" s="219" t="s">
        <v>530</v>
      </c>
      <c r="D338" s="219" t="s">
        <v>201</v>
      </c>
      <c r="E338" s="220" t="s">
        <v>531</v>
      </c>
      <c r="F338" s="221" t="s">
        <v>532</v>
      </c>
      <c r="G338" s="222" t="s">
        <v>161</v>
      </c>
      <c r="H338" s="223">
        <v>10</v>
      </c>
      <c r="I338" s="224"/>
      <c r="J338" s="225">
        <f>ROUND(I338*H338,2)</f>
        <v>0</v>
      </c>
      <c r="K338" s="221" t="s">
        <v>204</v>
      </c>
      <c r="L338" s="44"/>
      <c r="M338" s="226" t="s">
        <v>1</v>
      </c>
      <c r="N338" s="227" t="s">
        <v>41</v>
      </c>
      <c r="O338" s="91"/>
      <c r="P338" s="228">
        <f>O338*H338</f>
        <v>0</v>
      </c>
      <c r="Q338" s="228">
        <v>0</v>
      </c>
      <c r="R338" s="228">
        <f>Q338*H338</f>
        <v>0</v>
      </c>
      <c r="S338" s="228">
        <v>0.10000000000000001</v>
      </c>
      <c r="T338" s="229">
        <f>S338*H338</f>
        <v>1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0" t="s">
        <v>205</v>
      </c>
      <c r="AT338" s="230" t="s">
        <v>201</v>
      </c>
      <c r="AU338" s="230" t="s">
        <v>86</v>
      </c>
      <c r="AY338" s="17" t="s">
        <v>199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7" t="s">
        <v>84</v>
      </c>
      <c r="BK338" s="231">
        <f>ROUND(I338*H338,2)</f>
        <v>0</v>
      </c>
      <c r="BL338" s="17" t="s">
        <v>205</v>
      </c>
      <c r="BM338" s="230" t="s">
        <v>533</v>
      </c>
    </row>
    <row r="339" s="13" customFormat="1">
      <c r="A339" s="13"/>
      <c r="B339" s="232"/>
      <c r="C339" s="233"/>
      <c r="D339" s="234" t="s">
        <v>213</v>
      </c>
      <c r="E339" s="235" t="s">
        <v>1</v>
      </c>
      <c r="F339" s="236" t="s">
        <v>159</v>
      </c>
      <c r="G339" s="233"/>
      <c r="H339" s="237">
        <v>10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213</v>
      </c>
      <c r="AU339" s="243" t="s">
        <v>86</v>
      </c>
      <c r="AV339" s="13" t="s">
        <v>86</v>
      </c>
      <c r="AW339" s="13" t="s">
        <v>32</v>
      </c>
      <c r="AX339" s="13" t="s">
        <v>84</v>
      </c>
      <c r="AY339" s="243" t="s">
        <v>199</v>
      </c>
    </row>
    <row r="340" s="2" customFormat="1" ht="16.5" customHeight="1">
      <c r="A340" s="38"/>
      <c r="B340" s="39"/>
      <c r="C340" s="219" t="s">
        <v>534</v>
      </c>
      <c r="D340" s="219" t="s">
        <v>201</v>
      </c>
      <c r="E340" s="220" t="s">
        <v>535</v>
      </c>
      <c r="F340" s="221" t="s">
        <v>536</v>
      </c>
      <c r="G340" s="222" t="s">
        <v>161</v>
      </c>
      <c r="H340" s="223">
        <v>6</v>
      </c>
      <c r="I340" s="224"/>
      <c r="J340" s="225">
        <f>ROUND(I340*H340,2)</f>
        <v>0</v>
      </c>
      <c r="K340" s="221" t="s">
        <v>204</v>
      </c>
      <c r="L340" s="44"/>
      <c r="M340" s="226" t="s">
        <v>1</v>
      </c>
      <c r="N340" s="227" t="s">
        <v>41</v>
      </c>
      <c r="O340" s="91"/>
      <c r="P340" s="228">
        <f>O340*H340</f>
        <v>0</v>
      </c>
      <c r="Q340" s="228">
        <v>0.040000000000000001</v>
      </c>
      <c r="R340" s="228">
        <f>Q340*H340</f>
        <v>0.23999999999999999</v>
      </c>
      <c r="S340" s="228">
        <v>0</v>
      </c>
      <c r="T340" s="229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0" t="s">
        <v>205</v>
      </c>
      <c r="AT340" s="230" t="s">
        <v>201</v>
      </c>
      <c r="AU340" s="230" t="s">
        <v>86</v>
      </c>
      <c r="AY340" s="17" t="s">
        <v>199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7" t="s">
        <v>84</v>
      </c>
      <c r="BK340" s="231">
        <f>ROUND(I340*H340,2)</f>
        <v>0</v>
      </c>
      <c r="BL340" s="17" t="s">
        <v>205</v>
      </c>
      <c r="BM340" s="230" t="s">
        <v>537</v>
      </c>
    </row>
    <row r="341" s="12" customFormat="1" ht="22.8" customHeight="1">
      <c r="A341" s="12"/>
      <c r="B341" s="203"/>
      <c r="C341" s="204"/>
      <c r="D341" s="205" t="s">
        <v>75</v>
      </c>
      <c r="E341" s="217" t="s">
        <v>237</v>
      </c>
      <c r="F341" s="217" t="s">
        <v>538</v>
      </c>
      <c r="G341" s="204"/>
      <c r="H341" s="204"/>
      <c r="I341" s="207"/>
      <c r="J341" s="218">
        <f>BK341</f>
        <v>0</v>
      </c>
      <c r="K341" s="204"/>
      <c r="L341" s="209"/>
      <c r="M341" s="210"/>
      <c r="N341" s="211"/>
      <c r="O341" s="211"/>
      <c r="P341" s="212">
        <f>SUM(P342:P393)</f>
        <v>0</v>
      </c>
      <c r="Q341" s="211"/>
      <c r="R341" s="212">
        <f>SUM(R342:R393)</f>
        <v>189.40572400000002</v>
      </c>
      <c r="S341" s="211"/>
      <c r="T341" s="213">
        <f>SUM(T342:T393)</f>
        <v>0.246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4" t="s">
        <v>84</v>
      </c>
      <c r="AT341" s="215" t="s">
        <v>75</v>
      </c>
      <c r="AU341" s="215" t="s">
        <v>84</v>
      </c>
      <c r="AY341" s="214" t="s">
        <v>199</v>
      </c>
      <c r="BK341" s="216">
        <f>SUM(BK342:BK393)</f>
        <v>0</v>
      </c>
    </row>
    <row r="342" s="2" customFormat="1" ht="24.15" customHeight="1">
      <c r="A342" s="38"/>
      <c r="B342" s="39"/>
      <c r="C342" s="219" t="s">
        <v>104</v>
      </c>
      <c r="D342" s="219" t="s">
        <v>201</v>
      </c>
      <c r="E342" s="220" t="s">
        <v>539</v>
      </c>
      <c r="F342" s="221" t="s">
        <v>540</v>
      </c>
      <c r="G342" s="222" t="s">
        <v>161</v>
      </c>
      <c r="H342" s="223">
        <v>8</v>
      </c>
      <c r="I342" s="224"/>
      <c r="J342" s="225">
        <f>ROUND(I342*H342,2)</f>
        <v>0</v>
      </c>
      <c r="K342" s="221" t="s">
        <v>204</v>
      </c>
      <c r="L342" s="44"/>
      <c r="M342" s="226" t="s">
        <v>1</v>
      </c>
      <c r="N342" s="227" t="s">
        <v>41</v>
      </c>
      <c r="O342" s="91"/>
      <c r="P342" s="228">
        <f>O342*H342</f>
        <v>0</v>
      </c>
      <c r="Q342" s="228">
        <v>0.00069999999999999999</v>
      </c>
      <c r="R342" s="228">
        <f>Q342*H342</f>
        <v>0.0055999999999999999</v>
      </c>
      <c r="S342" s="228">
        <v>0</v>
      </c>
      <c r="T342" s="229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0" t="s">
        <v>205</v>
      </c>
      <c r="AT342" s="230" t="s">
        <v>201</v>
      </c>
      <c r="AU342" s="230" t="s">
        <v>86</v>
      </c>
      <c r="AY342" s="17" t="s">
        <v>199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7" t="s">
        <v>84</v>
      </c>
      <c r="BK342" s="231">
        <f>ROUND(I342*H342,2)</f>
        <v>0</v>
      </c>
      <c r="BL342" s="17" t="s">
        <v>205</v>
      </c>
      <c r="BM342" s="230" t="s">
        <v>541</v>
      </c>
    </row>
    <row r="343" s="2" customFormat="1" ht="24.15" customHeight="1">
      <c r="A343" s="38"/>
      <c r="B343" s="39"/>
      <c r="C343" s="269" t="s">
        <v>542</v>
      </c>
      <c r="D343" s="269" t="s">
        <v>315</v>
      </c>
      <c r="E343" s="270" t="s">
        <v>543</v>
      </c>
      <c r="F343" s="271" t="s">
        <v>544</v>
      </c>
      <c r="G343" s="272" t="s">
        <v>161</v>
      </c>
      <c r="H343" s="273">
        <v>5</v>
      </c>
      <c r="I343" s="274"/>
      <c r="J343" s="275">
        <f>ROUND(I343*H343,2)</f>
        <v>0</v>
      </c>
      <c r="K343" s="271" t="s">
        <v>204</v>
      </c>
      <c r="L343" s="276"/>
      <c r="M343" s="277" t="s">
        <v>1</v>
      </c>
      <c r="N343" s="278" t="s">
        <v>41</v>
      </c>
      <c r="O343" s="91"/>
      <c r="P343" s="228">
        <f>O343*H343</f>
        <v>0</v>
      </c>
      <c r="Q343" s="228">
        <v>0.0035000000000000001</v>
      </c>
      <c r="R343" s="228">
        <f>Q343*H343</f>
        <v>0.017500000000000002</v>
      </c>
      <c r="S343" s="228">
        <v>0</v>
      </c>
      <c r="T343" s="22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0" t="s">
        <v>233</v>
      </c>
      <c r="AT343" s="230" t="s">
        <v>315</v>
      </c>
      <c r="AU343" s="230" t="s">
        <v>86</v>
      </c>
      <c r="AY343" s="17" t="s">
        <v>199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7" t="s">
        <v>84</v>
      </c>
      <c r="BK343" s="231">
        <f>ROUND(I343*H343,2)</f>
        <v>0</v>
      </c>
      <c r="BL343" s="17" t="s">
        <v>205</v>
      </c>
      <c r="BM343" s="230" t="s">
        <v>545</v>
      </c>
    </row>
    <row r="344" s="2" customFormat="1" ht="24.15" customHeight="1">
      <c r="A344" s="38"/>
      <c r="B344" s="39"/>
      <c r="C344" s="219" t="s">
        <v>546</v>
      </c>
      <c r="D344" s="219" t="s">
        <v>201</v>
      </c>
      <c r="E344" s="220" t="s">
        <v>547</v>
      </c>
      <c r="F344" s="221" t="s">
        <v>548</v>
      </c>
      <c r="G344" s="222" t="s">
        <v>161</v>
      </c>
      <c r="H344" s="223">
        <v>8</v>
      </c>
      <c r="I344" s="224"/>
      <c r="J344" s="225">
        <f>ROUND(I344*H344,2)</f>
        <v>0</v>
      </c>
      <c r="K344" s="221" t="s">
        <v>204</v>
      </c>
      <c r="L344" s="44"/>
      <c r="M344" s="226" t="s">
        <v>1</v>
      </c>
      <c r="N344" s="227" t="s">
        <v>41</v>
      </c>
      <c r="O344" s="91"/>
      <c r="P344" s="228">
        <f>O344*H344</f>
        <v>0</v>
      </c>
      <c r="Q344" s="228">
        <v>0.10940999999999999</v>
      </c>
      <c r="R344" s="228">
        <f>Q344*H344</f>
        <v>0.87527999999999995</v>
      </c>
      <c r="S344" s="228">
        <v>0</v>
      </c>
      <c r="T344" s="229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0" t="s">
        <v>205</v>
      </c>
      <c r="AT344" s="230" t="s">
        <v>201</v>
      </c>
      <c r="AU344" s="230" t="s">
        <v>86</v>
      </c>
      <c r="AY344" s="17" t="s">
        <v>199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7" t="s">
        <v>84</v>
      </c>
      <c r="BK344" s="231">
        <f>ROUND(I344*H344,2)</f>
        <v>0</v>
      </c>
      <c r="BL344" s="17" t="s">
        <v>205</v>
      </c>
      <c r="BM344" s="230" t="s">
        <v>549</v>
      </c>
    </row>
    <row r="345" s="2" customFormat="1" ht="21.75" customHeight="1">
      <c r="A345" s="38"/>
      <c r="B345" s="39"/>
      <c r="C345" s="269" t="s">
        <v>550</v>
      </c>
      <c r="D345" s="269" t="s">
        <v>315</v>
      </c>
      <c r="E345" s="270" t="s">
        <v>551</v>
      </c>
      <c r="F345" s="271" t="s">
        <v>552</v>
      </c>
      <c r="G345" s="272" t="s">
        <v>161</v>
      </c>
      <c r="H345" s="273">
        <v>8</v>
      </c>
      <c r="I345" s="274"/>
      <c r="J345" s="275">
        <f>ROUND(I345*H345,2)</f>
        <v>0</v>
      </c>
      <c r="K345" s="271" t="s">
        <v>204</v>
      </c>
      <c r="L345" s="276"/>
      <c r="M345" s="277" t="s">
        <v>1</v>
      </c>
      <c r="N345" s="278" t="s">
        <v>41</v>
      </c>
      <c r="O345" s="91"/>
      <c r="P345" s="228">
        <f>O345*H345</f>
        <v>0</v>
      </c>
      <c r="Q345" s="228">
        <v>0.0064999999999999997</v>
      </c>
      <c r="R345" s="228">
        <f>Q345*H345</f>
        <v>0.051999999999999998</v>
      </c>
      <c r="S345" s="228">
        <v>0</v>
      </c>
      <c r="T345" s="22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233</v>
      </c>
      <c r="AT345" s="230" t="s">
        <v>315</v>
      </c>
      <c r="AU345" s="230" t="s">
        <v>86</v>
      </c>
      <c r="AY345" s="17" t="s">
        <v>199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84</v>
      </c>
      <c r="BK345" s="231">
        <f>ROUND(I345*H345,2)</f>
        <v>0</v>
      </c>
      <c r="BL345" s="17" t="s">
        <v>205</v>
      </c>
      <c r="BM345" s="230" t="s">
        <v>553</v>
      </c>
    </row>
    <row r="346" s="2" customFormat="1" ht="16.5" customHeight="1">
      <c r="A346" s="38"/>
      <c r="B346" s="39"/>
      <c r="C346" s="269" t="s">
        <v>554</v>
      </c>
      <c r="D346" s="269" t="s">
        <v>315</v>
      </c>
      <c r="E346" s="270" t="s">
        <v>555</v>
      </c>
      <c r="F346" s="271" t="s">
        <v>556</v>
      </c>
      <c r="G346" s="272" t="s">
        <v>161</v>
      </c>
      <c r="H346" s="273">
        <v>8</v>
      </c>
      <c r="I346" s="274"/>
      <c r="J346" s="275">
        <f>ROUND(I346*H346,2)</f>
        <v>0</v>
      </c>
      <c r="K346" s="271" t="s">
        <v>204</v>
      </c>
      <c r="L346" s="276"/>
      <c r="M346" s="277" t="s">
        <v>1</v>
      </c>
      <c r="N346" s="278" t="s">
        <v>41</v>
      </c>
      <c r="O346" s="91"/>
      <c r="P346" s="228">
        <f>O346*H346</f>
        <v>0</v>
      </c>
      <c r="Q346" s="228">
        <v>0.00014999999999999999</v>
      </c>
      <c r="R346" s="228">
        <f>Q346*H346</f>
        <v>0.0011999999999999999</v>
      </c>
      <c r="S346" s="228">
        <v>0</v>
      </c>
      <c r="T346" s="229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0" t="s">
        <v>233</v>
      </c>
      <c r="AT346" s="230" t="s">
        <v>315</v>
      </c>
      <c r="AU346" s="230" t="s">
        <v>86</v>
      </c>
      <c r="AY346" s="17" t="s">
        <v>199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7" t="s">
        <v>84</v>
      </c>
      <c r="BK346" s="231">
        <f>ROUND(I346*H346,2)</f>
        <v>0</v>
      </c>
      <c r="BL346" s="17" t="s">
        <v>205</v>
      </c>
      <c r="BM346" s="230" t="s">
        <v>557</v>
      </c>
    </row>
    <row r="347" s="2" customFormat="1" ht="16.5" customHeight="1">
      <c r="A347" s="38"/>
      <c r="B347" s="39"/>
      <c r="C347" s="269" t="s">
        <v>558</v>
      </c>
      <c r="D347" s="269" t="s">
        <v>315</v>
      </c>
      <c r="E347" s="270" t="s">
        <v>559</v>
      </c>
      <c r="F347" s="271" t="s">
        <v>560</v>
      </c>
      <c r="G347" s="272" t="s">
        <v>161</v>
      </c>
      <c r="H347" s="273">
        <v>16</v>
      </c>
      <c r="I347" s="274"/>
      <c r="J347" s="275">
        <f>ROUND(I347*H347,2)</f>
        <v>0</v>
      </c>
      <c r="K347" s="271" t="s">
        <v>204</v>
      </c>
      <c r="L347" s="276"/>
      <c r="M347" s="277" t="s">
        <v>1</v>
      </c>
      <c r="N347" s="278" t="s">
        <v>41</v>
      </c>
      <c r="O347" s="91"/>
      <c r="P347" s="228">
        <f>O347*H347</f>
        <v>0</v>
      </c>
      <c r="Q347" s="228">
        <v>0.00040000000000000002</v>
      </c>
      <c r="R347" s="228">
        <f>Q347*H347</f>
        <v>0.0064000000000000003</v>
      </c>
      <c r="S347" s="228">
        <v>0</v>
      </c>
      <c r="T347" s="229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0" t="s">
        <v>233</v>
      </c>
      <c r="AT347" s="230" t="s">
        <v>315</v>
      </c>
      <c r="AU347" s="230" t="s">
        <v>86</v>
      </c>
      <c r="AY347" s="17" t="s">
        <v>199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84</v>
      </c>
      <c r="BK347" s="231">
        <f>ROUND(I347*H347,2)</f>
        <v>0</v>
      </c>
      <c r="BL347" s="17" t="s">
        <v>205</v>
      </c>
      <c r="BM347" s="230" t="s">
        <v>561</v>
      </c>
    </row>
    <row r="348" s="2" customFormat="1" ht="24.15" customHeight="1">
      <c r="A348" s="38"/>
      <c r="B348" s="39"/>
      <c r="C348" s="219" t="s">
        <v>562</v>
      </c>
      <c r="D348" s="219" t="s">
        <v>201</v>
      </c>
      <c r="E348" s="220" t="s">
        <v>563</v>
      </c>
      <c r="F348" s="221" t="s">
        <v>564</v>
      </c>
      <c r="G348" s="222" t="s">
        <v>122</v>
      </c>
      <c r="H348" s="223">
        <v>143</v>
      </c>
      <c r="I348" s="224"/>
      <c r="J348" s="225">
        <f>ROUND(I348*H348,2)</f>
        <v>0</v>
      </c>
      <c r="K348" s="221" t="s">
        <v>204</v>
      </c>
      <c r="L348" s="44"/>
      <c r="M348" s="226" t="s">
        <v>1</v>
      </c>
      <c r="N348" s="227" t="s">
        <v>41</v>
      </c>
      <c r="O348" s="91"/>
      <c r="P348" s="228">
        <f>O348*H348</f>
        <v>0</v>
      </c>
      <c r="Q348" s="228">
        <v>0.00020000000000000001</v>
      </c>
      <c r="R348" s="228">
        <f>Q348*H348</f>
        <v>0.0286</v>
      </c>
      <c r="S348" s="228">
        <v>0</v>
      </c>
      <c r="T348" s="229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0" t="s">
        <v>205</v>
      </c>
      <c r="AT348" s="230" t="s">
        <v>201</v>
      </c>
      <c r="AU348" s="230" t="s">
        <v>86</v>
      </c>
      <c r="AY348" s="17" t="s">
        <v>199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7" t="s">
        <v>84</v>
      </c>
      <c r="BK348" s="231">
        <f>ROUND(I348*H348,2)</f>
        <v>0</v>
      </c>
      <c r="BL348" s="17" t="s">
        <v>205</v>
      </c>
      <c r="BM348" s="230" t="s">
        <v>565</v>
      </c>
    </row>
    <row r="349" s="2" customFormat="1" ht="24.15" customHeight="1">
      <c r="A349" s="38"/>
      <c r="B349" s="39"/>
      <c r="C349" s="219" t="s">
        <v>566</v>
      </c>
      <c r="D349" s="219" t="s">
        <v>201</v>
      </c>
      <c r="E349" s="220" t="s">
        <v>567</v>
      </c>
      <c r="F349" s="221" t="s">
        <v>568</v>
      </c>
      <c r="G349" s="222" t="s">
        <v>122</v>
      </c>
      <c r="H349" s="223">
        <v>55</v>
      </c>
      <c r="I349" s="224"/>
      <c r="J349" s="225">
        <f>ROUND(I349*H349,2)</f>
        <v>0</v>
      </c>
      <c r="K349" s="221" t="s">
        <v>204</v>
      </c>
      <c r="L349" s="44"/>
      <c r="M349" s="226" t="s">
        <v>1</v>
      </c>
      <c r="N349" s="227" t="s">
        <v>41</v>
      </c>
      <c r="O349" s="91"/>
      <c r="P349" s="228">
        <f>O349*H349</f>
        <v>0</v>
      </c>
      <c r="Q349" s="228">
        <v>0.00020000000000000001</v>
      </c>
      <c r="R349" s="228">
        <f>Q349*H349</f>
        <v>0.011000000000000001</v>
      </c>
      <c r="S349" s="228">
        <v>0</v>
      </c>
      <c r="T349" s="229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0" t="s">
        <v>205</v>
      </c>
      <c r="AT349" s="230" t="s">
        <v>201</v>
      </c>
      <c r="AU349" s="230" t="s">
        <v>86</v>
      </c>
      <c r="AY349" s="17" t="s">
        <v>199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7" t="s">
        <v>84</v>
      </c>
      <c r="BK349" s="231">
        <f>ROUND(I349*H349,2)</f>
        <v>0</v>
      </c>
      <c r="BL349" s="17" t="s">
        <v>205</v>
      </c>
      <c r="BM349" s="230" t="s">
        <v>569</v>
      </c>
    </row>
    <row r="350" s="2" customFormat="1" ht="24.15" customHeight="1">
      <c r="A350" s="38"/>
      <c r="B350" s="39"/>
      <c r="C350" s="219" t="s">
        <v>570</v>
      </c>
      <c r="D350" s="219" t="s">
        <v>201</v>
      </c>
      <c r="E350" s="220" t="s">
        <v>571</v>
      </c>
      <c r="F350" s="221" t="s">
        <v>572</v>
      </c>
      <c r="G350" s="222" t="s">
        <v>122</v>
      </c>
      <c r="H350" s="223">
        <v>256</v>
      </c>
      <c r="I350" s="224"/>
      <c r="J350" s="225">
        <f>ROUND(I350*H350,2)</f>
        <v>0</v>
      </c>
      <c r="K350" s="221" t="s">
        <v>204</v>
      </c>
      <c r="L350" s="44"/>
      <c r="M350" s="226" t="s">
        <v>1</v>
      </c>
      <c r="N350" s="227" t="s">
        <v>41</v>
      </c>
      <c r="O350" s="91"/>
      <c r="P350" s="228">
        <f>O350*H350</f>
        <v>0</v>
      </c>
      <c r="Q350" s="228">
        <v>0.00040000000000000002</v>
      </c>
      <c r="R350" s="228">
        <f>Q350*H350</f>
        <v>0.10240000000000001</v>
      </c>
      <c r="S350" s="228">
        <v>0</v>
      </c>
      <c r="T350" s="229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0" t="s">
        <v>205</v>
      </c>
      <c r="AT350" s="230" t="s">
        <v>201</v>
      </c>
      <c r="AU350" s="230" t="s">
        <v>86</v>
      </c>
      <c r="AY350" s="17" t="s">
        <v>199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7" t="s">
        <v>84</v>
      </c>
      <c r="BK350" s="231">
        <f>ROUND(I350*H350,2)</f>
        <v>0</v>
      </c>
      <c r="BL350" s="17" t="s">
        <v>205</v>
      </c>
      <c r="BM350" s="230" t="s">
        <v>573</v>
      </c>
    </row>
    <row r="351" s="2" customFormat="1" ht="24.15" customHeight="1">
      <c r="A351" s="38"/>
      <c r="B351" s="39"/>
      <c r="C351" s="219" t="s">
        <v>574</v>
      </c>
      <c r="D351" s="219" t="s">
        <v>201</v>
      </c>
      <c r="E351" s="220" t="s">
        <v>575</v>
      </c>
      <c r="F351" s="221" t="s">
        <v>576</v>
      </c>
      <c r="G351" s="222" t="s">
        <v>95</v>
      </c>
      <c r="H351" s="223">
        <v>22</v>
      </c>
      <c r="I351" s="224"/>
      <c r="J351" s="225">
        <f>ROUND(I351*H351,2)</f>
        <v>0</v>
      </c>
      <c r="K351" s="221" t="s">
        <v>204</v>
      </c>
      <c r="L351" s="44"/>
      <c r="M351" s="226" t="s">
        <v>1</v>
      </c>
      <c r="N351" s="227" t="s">
        <v>41</v>
      </c>
      <c r="O351" s="91"/>
      <c r="P351" s="228">
        <f>O351*H351</f>
        <v>0</v>
      </c>
      <c r="Q351" s="228">
        <v>0.0016000000000000001</v>
      </c>
      <c r="R351" s="228">
        <f>Q351*H351</f>
        <v>0.035200000000000002</v>
      </c>
      <c r="S351" s="228">
        <v>0</v>
      </c>
      <c r="T351" s="229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0" t="s">
        <v>205</v>
      </c>
      <c r="AT351" s="230" t="s">
        <v>201</v>
      </c>
      <c r="AU351" s="230" t="s">
        <v>86</v>
      </c>
      <c r="AY351" s="17" t="s">
        <v>199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7" t="s">
        <v>84</v>
      </c>
      <c r="BK351" s="231">
        <f>ROUND(I351*H351,2)</f>
        <v>0</v>
      </c>
      <c r="BL351" s="17" t="s">
        <v>205</v>
      </c>
      <c r="BM351" s="230" t="s">
        <v>577</v>
      </c>
    </row>
    <row r="352" s="13" customFormat="1">
      <c r="A352" s="13"/>
      <c r="B352" s="232"/>
      <c r="C352" s="233"/>
      <c r="D352" s="234" t="s">
        <v>213</v>
      </c>
      <c r="E352" s="235" t="s">
        <v>1</v>
      </c>
      <c r="F352" s="236" t="s">
        <v>296</v>
      </c>
      <c r="G352" s="233"/>
      <c r="H352" s="237">
        <v>22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213</v>
      </c>
      <c r="AU352" s="243" t="s">
        <v>86</v>
      </c>
      <c r="AV352" s="13" t="s">
        <v>86</v>
      </c>
      <c r="AW352" s="13" t="s">
        <v>32</v>
      </c>
      <c r="AX352" s="13" t="s">
        <v>84</v>
      </c>
      <c r="AY352" s="243" t="s">
        <v>199</v>
      </c>
    </row>
    <row r="353" s="15" customFormat="1">
      <c r="A353" s="15"/>
      <c r="B353" s="259"/>
      <c r="C353" s="260"/>
      <c r="D353" s="234" t="s">
        <v>213</v>
      </c>
      <c r="E353" s="261" t="s">
        <v>1</v>
      </c>
      <c r="F353" s="262" t="s">
        <v>578</v>
      </c>
      <c r="G353" s="260"/>
      <c r="H353" s="261" t="s">
        <v>1</v>
      </c>
      <c r="I353" s="263"/>
      <c r="J353" s="260"/>
      <c r="K353" s="260"/>
      <c r="L353" s="264"/>
      <c r="M353" s="265"/>
      <c r="N353" s="266"/>
      <c r="O353" s="266"/>
      <c r="P353" s="266"/>
      <c r="Q353" s="266"/>
      <c r="R353" s="266"/>
      <c r="S353" s="266"/>
      <c r="T353" s="267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8" t="s">
        <v>213</v>
      </c>
      <c r="AU353" s="268" t="s">
        <v>86</v>
      </c>
      <c r="AV353" s="15" t="s">
        <v>84</v>
      </c>
      <c r="AW353" s="15" t="s">
        <v>32</v>
      </c>
      <c r="AX353" s="15" t="s">
        <v>76</v>
      </c>
      <c r="AY353" s="268" t="s">
        <v>199</v>
      </c>
    </row>
    <row r="354" s="2" customFormat="1" ht="16.5" customHeight="1">
      <c r="A354" s="38"/>
      <c r="B354" s="39"/>
      <c r="C354" s="219" t="s">
        <v>579</v>
      </c>
      <c r="D354" s="219" t="s">
        <v>201</v>
      </c>
      <c r="E354" s="220" t="s">
        <v>580</v>
      </c>
      <c r="F354" s="221" t="s">
        <v>581</v>
      </c>
      <c r="G354" s="222" t="s">
        <v>122</v>
      </c>
      <c r="H354" s="223">
        <v>454</v>
      </c>
      <c r="I354" s="224"/>
      <c r="J354" s="225">
        <f>ROUND(I354*H354,2)</f>
        <v>0</v>
      </c>
      <c r="K354" s="221" t="s">
        <v>204</v>
      </c>
      <c r="L354" s="44"/>
      <c r="M354" s="226" t="s">
        <v>1</v>
      </c>
      <c r="N354" s="227" t="s">
        <v>41</v>
      </c>
      <c r="O354" s="91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0" t="s">
        <v>205</v>
      </c>
      <c r="AT354" s="230" t="s">
        <v>201</v>
      </c>
      <c r="AU354" s="230" t="s">
        <v>86</v>
      </c>
      <c r="AY354" s="17" t="s">
        <v>199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7" t="s">
        <v>84</v>
      </c>
      <c r="BK354" s="231">
        <f>ROUND(I354*H354,2)</f>
        <v>0</v>
      </c>
      <c r="BL354" s="17" t="s">
        <v>205</v>
      </c>
      <c r="BM354" s="230" t="s">
        <v>582</v>
      </c>
    </row>
    <row r="355" s="13" customFormat="1">
      <c r="A355" s="13"/>
      <c r="B355" s="232"/>
      <c r="C355" s="233"/>
      <c r="D355" s="234" t="s">
        <v>213</v>
      </c>
      <c r="E355" s="235" t="s">
        <v>1</v>
      </c>
      <c r="F355" s="236" t="s">
        <v>583</v>
      </c>
      <c r="G355" s="233"/>
      <c r="H355" s="237">
        <v>454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213</v>
      </c>
      <c r="AU355" s="243" t="s">
        <v>86</v>
      </c>
      <c r="AV355" s="13" t="s">
        <v>86</v>
      </c>
      <c r="AW355" s="13" t="s">
        <v>32</v>
      </c>
      <c r="AX355" s="13" t="s">
        <v>84</v>
      </c>
      <c r="AY355" s="243" t="s">
        <v>199</v>
      </c>
    </row>
    <row r="356" s="2" customFormat="1" ht="16.5" customHeight="1">
      <c r="A356" s="38"/>
      <c r="B356" s="39"/>
      <c r="C356" s="219" t="s">
        <v>584</v>
      </c>
      <c r="D356" s="219" t="s">
        <v>201</v>
      </c>
      <c r="E356" s="220" t="s">
        <v>585</v>
      </c>
      <c r="F356" s="221" t="s">
        <v>586</v>
      </c>
      <c r="G356" s="222" t="s">
        <v>95</v>
      </c>
      <c r="H356" s="223">
        <v>22</v>
      </c>
      <c r="I356" s="224"/>
      <c r="J356" s="225">
        <f>ROUND(I356*H356,2)</f>
        <v>0</v>
      </c>
      <c r="K356" s="221" t="s">
        <v>204</v>
      </c>
      <c r="L356" s="44"/>
      <c r="M356" s="226" t="s">
        <v>1</v>
      </c>
      <c r="N356" s="227" t="s">
        <v>41</v>
      </c>
      <c r="O356" s="91"/>
      <c r="P356" s="228">
        <f>O356*H356</f>
        <v>0</v>
      </c>
      <c r="Q356" s="228">
        <v>1.0000000000000001E-05</v>
      </c>
      <c r="R356" s="228">
        <f>Q356*H356</f>
        <v>0.00022000000000000001</v>
      </c>
      <c r="S356" s="228">
        <v>0</v>
      </c>
      <c r="T356" s="229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0" t="s">
        <v>205</v>
      </c>
      <c r="AT356" s="230" t="s">
        <v>201</v>
      </c>
      <c r="AU356" s="230" t="s">
        <v>86</v>
      </c>
      <c r="AY356" s="17" t="s">
        <v>199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7" t="s">
        <v>84</v>
      </c>
      <c r="BK356" s="231">
        <f>ROUND(I356*H356,2)</f>
        <v>0</v>
      </c>
      <c r="BL356" s="17" t="s">
        <v>205</v>
      </c>
      <c r="BM356" s="230" t="s">
        <v>587</v>
      </c>
    </row>
    <row r="357" s="2" customFormat="1" ht="33" customHeight="1">
      <c r="A357" s="38"/>
      <c r="B357" s="39"/>
      <c r="C357" s="219" t="s">
        <v>588</v>
      </c>
      <c r="D357" s="219" t="s">
        <v>201</v>
      </c>
      <c r="E357" s="220" t="s">
        <v>589</v>
      </c>
      <c r="F357" s="221" t="s">
        <v>590</v>
      </c>
      <c r="G357" s="222" t="s">
        <v>122</v>
      </c>
      <c r="H357" s="223">
        <v>570</v>
      </c>
      <c r="I357" s="224"/>
      <c r="J357" s="225">
        <f>ROUND(I357*H357,2)</f>
        <v>0</v>
      </c>
      <c r="K357" s="221" t="s">
        <v>204</v>
      </c>
      <c r="L357" s="44"/>
      <c r="M357" s="226" t="s">
        <v>1</v>
      </c>
      <c r="N357" s="227" t="s">
        <v>41</v>
      </c>
      <c r="O357" s="91"/>
      <c r="P357" s="228">
        <f>O357*H357</f>
        <v>0</v>
      </c>
      <c r="Q357" s="228">
        <v>0.1295</v>
      </c>
      <c r="R357" s="228">
        <f>Q357*H357</f>
        <v>73.814999999999998</v>
      </c>
      <c r="S357" s="228">
        <v>0</v>
      </c>
      <c r="T357" s="229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0" t="s">
        <v>205</v>
      </c>
      <c r="AT357" s="230" t="s">
        <v>201</v>
      </c>
      <c r="AU357" s="230" t="s">
        <v>86</v>
      </c>
      <c r="AY357" s="17" t="s">
        <v>199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7" t="s">
        <v>84</v>
      </c>
      <c r="BK357" s="231">
        <f>ROUND(I357*H357,2)</f>
        <v>0</v>
      </c>
      <c r="BL357" s="17" t="s">
        <v>205</v>
      </c>
      <c r="BM357" s="230" t="s">
        <v>591</v>
      </c>
    </row>
    <row r="358" s="13" customFormat="1">
      <c r="A358" s="13"/>
      <c r="B358" s="232"/>
      <c r="C358" s="233"/>
      <c r="D358" s="234" t="s">
        <v>213</v>
      </c>
      <c r="E358" s="235" t="s">
        <v>1</v>
      </c>
      <c r="F358" s="236" t="s">
        <v>592</v>
      </c>
      <c r="G358" s="233"/>
      <c r="H358" s="237">
        <v>570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213</v>
      </c>
      <c r="AU358" s="243" t="s">
        <v>86</v>
      </c>
      <c r="AV358" s="13" t="s">
        <v>86</v>
      </c>
      <c r="AW358" s="13" t="s">
        <v>32</v>
      </c>
      <c r="AX358" s="13" t="s">
        <v>84</v>
      </c>
      <c r="AY358" s="243" t="s">
        <v>199</v>
      </c>
    </row>
    <row r="359" s="2" customFormat="1" ht="16.5" customHeight="1">
      <c r="A359" s="38"/>
      <c r="B359" s="39"/>
      <c r="C359" s="269" t="s">
        <v>593</v>
      </c>
      <c r="D359" s="269" t="s">
        <v>315</v>
      </c>
      <c r="E359" s="270" t="s">
        <v>594</v>
      </c>
      <c r="F359" s="271" t="s">
        <v>595</v>
      </c>
      <c r="G359" s="272" t="s">
        <v>122</v>
      </c>
      <c r="H359" s="273">
        <v>440</v>
      </c>
      <c r="I359" s="274"/>
      <c r="J359" s="275">
        <f>ROUND(I359*H359,2)</f>
        <v>0</v>
      </c>
      <c r="K359" s="271" t="s">
        <v>204</v>
      </c>
      <c r="L359" s="276"/>
      <c r="M359" s="277" t="s">
        <v>1</v>
      </c>
      <c r="N359" s="278" t="s">
        <v>41</v>
      </c>
      <c r="O359" s="91"/>
      <c r="P359" s="228">
        <f>O359*H359</f>
        <v>0</v>
      </c>
      <c r="Q359" s="228">
        <v>0.044999999999999998</v>
      </c>
      <c r="R359" s="228">
        <f>Q359*H359</f>
        <v>19.800000000000001</v>
      </c>
      <c r="S359" s="228">
        <v>0</v>
      </c>
      <c r="T359" s="229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0" t="s">
        <v>233</v>
      </c>
      <c r="AT359" s="230" t="s">
        <v>315</v>
      </c>
      <c r="AU359" s="230" t="s">
        <v>86</v>
      </c>
      <c r="AY359" s="17" t="s">
        <v>199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7" t="s">
        <v>84</v>
      </c>
      <c r="BK359" s="231">
        <f>ROUND(I359*H359,2)</f>
        <v>0</v>
      </c>
      <c r="BL359" s="17" t="s">
        <v>205</v>
      </c>
      <c r="BM359" s="230" t="s">
        <v>596</v>
      </c>
    </row>
    <row r="360" s="2" customFormat="1">
      <c r="A360" s="38"/>
      <c r="B360" s="39"/>
      <c r="C360" s="40"/>
      <c r="D360" s="234" t="s">
        <v>225</v>
      </c>
      <c r="E360" s="40"/>
      <c r="F360" s="255" t="s">
        <v>428</v>
      </c>
      <c r="G360" s="40"/>
      <c r="H360" s="40"/>
      <c r="I360" s="256"/>
      <c r="J360" s="40"/>
      <c r="K360" s="40"/>
      <c r="L360" s="44"/>
      <c r="M360" s="257"/>
      <c r="N360" s="258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225</v>
      </c>
      <c r="AU360" s="17" t="s">
        <v>86</v>
      </c>
    </row>
    <row r="361" s="13" customFormat="1">
      <c r="A361" s="13"/>
      <c r="B361" s="232"/>
      <c r="C361" s="233"/>
      <c r="D361" s="234" t="s">
        <v>213</v>
      </c>
      <c r="E361" s="233"/>
      <c r="F361" s="236" t="s">
        <v>597</v>
      </c>
      <c r="G361" s="233"/>
      <c r="H361" s="237">
        <v>440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213</v>
      </c>
      <c r="AU361" s="243" t="s">
        <v>86</v>
      </c>
      <c r="AV361" s="13" t="s">
        <v>86</v>
      </c>
      <c r="AW361" s="13" t="s">
        <v>4</v>
      </c>
      <c r="AX361" s="13" t="s">
        <v>84</v>
      </c>
      <c r="AY361" s="243" t="s">
        <v>199</v>
      </c>
    </row>
    <row r="362" s="2" customFormat="1" ht="16.5" customHeight="1">
      <c r="A362" s="38"/>
      <c r="B362" s="39"/>
      <c r="C362" s="269" t="s">
        <v>598</v>
      </c>
      <c r="D362" s="269" t="s">
        <v>315</v>
      </c>
      <c r="E362" s="270" t="s">
        <v>599</v>
      </c>
      <c r="F362" s="271" t="s">
        <v>600</v>
      </c>
      <c r="G362" s="272" t="s">
        <v>122</v>
      </c>
      <c r="H362" s="273">
        <v>110</v>
      </c>
      <c r="I362" s="274"/>
      <c r="J362" s="275">
        <f>ROUND(I362*H362,2)</f>
        <v>0</v>
      </c>
      <c r="K362" s="271" t="s">
        <v>204</v>
      </c>
      <c r="L362" s="276"/>
      <c r="M362" s="277" t="s">
        <v>1</v>
      </c>
      <c r="N362" s="278" t="s">
        <v>41</v>
      </c>
      <c r="O362" s="91"/>
      <c r="P362" s="228">
        <f>O362*H362</f>
        <v>0</v>
      </c>
      <c r="Q362" s="228">
        <v>0.055</v>
      </c>
      <c r="R362" s="228">
        <f>Q362*H362</f>
        <v>6.0499999999999998</v>
      </c>
      <c r="S362" s="228">
        <v>0</v>
      </c>
      <c r="T362" s="229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0" t="s">
        <v>233</v>
      </c>
      <c r="AT362" s="230" t="s">
        <v>315</v>
      </c>
      <c r="AU362" s="230" t="s">
        <v>86</v>
      </c>
      <c r="AY362" s="17" t="s">
        <v>199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7" t="s">
        <v>84</v>
      </c>
      <c r="BK362" s="231">
        <f>ROUND(I362*H362,2)</f>
        <v>0</v>
      </c>
      <c r="BL362" s="17" t="s">
        <v>205</v>
      </c>
      <c r="BM362" s="230" t="s">
        <v>601</v>
      </c>
    </row>
    <row r="363" s="2" customFormat="1" ht="24.15" customHeight="1">
      <c r="A363" s="38"/>
      <c r="B363" s="39"/>
      <c r="C363" s="269" t="s">
        <v>602</v>
      </c>
      <c r="D363" s="269" t="s">
        <v>315</v>
      </c>
      <c r="E363" s="270" t="s">
        <v>603</v>
      </c>
      <c r="F363" s="271" t="s">
        <v>604</v>
      </c>
      <c r="G363" s="272" t="s">
        <v>122</v>
      </c>
      <c r="H363" s="273">
        <v>10</v>
      </c>
      <c r="I363" s="274"/>
      <c r="J363" s="275">
        <f>ROUND(I363*H363,2)</f>
        <v>0</v>
      </c>
      <c r="K363" s="271" t="s">
        <v>204</v>
      </c>
      <c r="L363" s="276"/>
      <c r="M363" s="277" t="s">
        <v>1</v>
      </c>
      <c r="N363" s="278" t="s">
        <v>41</v>
      </c>
      <c r="O363" s="91"/>
      <c r="P363" s="228">
        <f>O363*H363</f>
        <v>0</v>
      </c>
      <c r="Q363" s="228">
        <v>0.048300000000000003</v>
      </c>
      <c r="R363" s="228">
        <f>Q363*H363</f>
        <v>0.48300000000000004</v>
      </c>
      <c r="S363" s="228">
        <v>0</v>
      </c>
      <c r="T363" s="229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0" t="s">
        <v>233</v>
      </c>
      <c r="AT363" s="230" t="s">
        <v>315</v>
      </c>
      <c r="AU363" s="230" t="s">
        <v>86</v>
      </c>
      <c r="AY363" s="17" t="s">
        <v>199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7" t="s">
        <v>84</v>
      </c>
      <c r="BK363" s="231">
        <f>ROUND(I363*H363,2)</f>
        <v>0</v>
      </c>
      <c r="BL363" s="17" t="s">
        <v>205</v>
      </c>
      <c r="BM363" s="230" t="s">
        <v>605</v>
      </c>
    </row>
    <row r="364" s="2" customFormat="1" ht="24.15" customHeight="1">
      <c r="A364" s="38"/>
      <c r="B364" s="39"/>
      <c r="C364" s="269" t="s">
        <v>606</v>
      </c>
      <c r="D364" s="269" t="s">
        <v>315</v>
      </c>
      <c r="E364" s="270" t="s">
        <v>607</v>
      </c>
      <c r="F364" s="271" t="s">
        <v>608</v>
      </c>
      <c r="G364" s="272" t="s">
        <v>122</v>
      </c>
      <c r="H364" s="273">
        <v>10</v>
      </c>
      <c r="I364" s="274"/>
      <c r="J364" s="275">
        <f>ROUND(I364*H364,2)</f>
        <v>0</v>
      </c>
      <c r="K364" s="271" t="s">
        <v>204</v>
      </c>
      <c r="L364" s="276"/>
      <c r="M364" s="277" t="s">
        <v>1</v>
      </c>
      <c r="N364" s="278" t="s">
        <v>41</v>
      </c>
      <c r="O364" s="91"/>
      <c r="P364" s="228">
        <f>O364*H364</f>
        <v>0</v>
      </c>
      <c r="Q364" s="228">
        <v>0.065670000000000006</v>
      </c>
      <c r="R364" s="228">
        <f>Q364*H364</f>
        <v>0.65670000000000006</v>
      </c>
      <c r="S364" s="228">
        <v>0</v>
      </c>
      <c r="T364" s="229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0" t="s">
        <v>233</v>
      </c>
      <c r="AT364" s="230" t="s">
        <v>315</v>
      </c>
      <c r="AU364" s="230" t="s">
        <v>86</v>
      </c>
      <c r="AY364" s="17" t="s">
        <v>199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7" t="s">
        <v>84</v>
      </c>
      <c r="BK364" s="231">
        <f>ROUND(I364*H364,2)</f>
        <v>0</v>
      </c>
      <c r="BL364" s="17" t="s">
        <v>205</v>
      </c>
      <c r="BM364" s="230" t="s">
        <v>609</v>
      </c>
    </row>
    <row r="365" s="2" customFormat="1" ht="24.15" customHeight="1">
      <c r="A365" s="38"/>
      <c r="B365" s="39"/>
      <c r="C365" s="219" t="s">
        <v>610</v>
      </c>
      <c r="D365" s="219" t="s">
        <v>201</v>
      </c>
      <c r="E365" s="220" t="s">
        <v>611</v>
      </c>
      <c r="F365" s="221" t="s">
        <v>612</v>
      </c>
      <c r="G365" s="222" t="s">
        <v>122</v>
      </c>
      <c r="H365" s="223">
        <v>305</v>
      </c>
      <c r="I365" s="224"/>
      <c r="J365" s="225">
        <f>ROUND(I365*H365,2)</f>
        <v>0</v>
      </c>
      <c r="K365" s="221" t="s">
        <v>204</v>
      </c>
      <c r="L365" s="44"/>
      <c r="M365" s="226" t="s">
        <v>1</v>
      </c>
      <c r="N365" s="227" t="s">
        <v>41</v>
      </c>
      <c r="O365" s="91"/>
      <c r="P365" s="228">
        <f>O365*H365</f>
        <v>0</v>
      </c>
      <c r="Q365" s="228">
        <v>0.16849</v>
      </c>
      <c r="R365" s="228">
        <f>Q365*H365</f>
        <v>51.389450000000004</v>
      </c>
      <c r="S365" s="228">
        <v>0</v>
      </c>
      <c r="T365" s="229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0" t="s">
        <v>205</v>
      </c>
      <c r="AT365" s="230" t="s">
        <v>201</v>
      </c>
      <c r="AU365" s="230" t="s">
        <v>86</v>
      </c>
      <c r="AY365" s="17" t="s">
        <v>199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7" t="s">
        <v>84</v>
      </c>
      <c r="BK365" s="231">
        <f>ROUND(I365*H365,2)</f>
        <v>0</v>
      </c>
      <c r="BL365" s="17" t="s">
        <v>205</v>
      </c>
      <c r="BM365" s="230" t="s">
        <v>613</v>
      </c>
    </row>
    <row r="366" s="2" customFormat="1" ht="16.5" customHeight="1">
      <c r="A366" s="38"/>
      <c r="B366" s="39"/>
      <c r="C366" s="269" t="s">
        <v>148</v>
      </c>
      <c r="D366" s="269" t="s">
        <v>315</v>
      </c>
      <c r="E366" s="270" t="s">
        <v>614</v>
      </c>
      <c r="F366" s="271" t="s">
        <v>615</v>
      </c>
      <c r="G366" s="272" t="s">
        <v>122</v>
      </c>
      <c r="H366" s="273">
        <v>178.5</v>
      </c>
      <c r="I366" s="274"/>
      <c r="J366" s="275">
        <f>ROUND(I366*H366,2)</f>
        <v>0</v>
      </c>
      <c r="K366" s="271" t="s">
        <v>204</v>
      </c>
      <c r="L366" s="276"/>
      <c r="M366" s="277" t="s">
        <v>1</v>
      </c>
      <c r="N366" s="278" t="s">
        <v>41</v>
      </c>
      <c r="O366" s="91"/>
      <c r="P366" s="228">
        <f>O366*H366</f>
        <v>0</v>
      </c>
      <c r="Q366" s="228">
        <v>0.125</v>
      </c>
      <c r="R366" s="228">
        <f>Q366*H366</f>
        <v>22.3125</v>
      </c>
      <c r="S366" s="228">
        <v>0</v>
      </c>
      <c r="T366" s="229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0" t="s">
        <v>233</v>
      </c>
      <c r="AT366" s="230" t="s">
        <v>315</v>
      </c>
      <c r="AU366" s="230" t="s">
        <v>86</v>
      </c>
      <c r="AY366" s="17" t="s">
        <v>199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7" t="s">
        <v>84</v>
      </c>
      <c r="BK366" s="231">
        <f>ROUND(I366*H366,2)</f>
        <v>0</v>
      </c>
      <c r="BL366" s="17" t="s">
        <v>205</v>
      </c>
      <c r="BM366" s="230" t="s">
        <v>616</v>
      </c>
    </row>
    <row r="367" s="2" customFormat="1">
      <c r="A367" s="38"/>
      <c r="B367" s="39"/>
      <c r="C367" s="40"/>
      <c r="D367" s="234" t="s">
        <v>225</v>
      </c>
      <c r="E367" s="40"/>
      <c r="F367" s="255" t="s">
        <v>428</v>
      </c>
      <c r="G367" s="40"/>
      <c r="H367" s="40"/>
      <c r="I367" s="256"/>
      <c r="J367" s="40"/>
      <c r="K367" s="40"/>
      <c r="L367" s="44"/>
      <c r="M367" s="257"/>
      <c r="N367" s="258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225</v>
      </c>
      <c r="AU367" s="17" t="s">
        <v>86</v>
      </c>
    </row>
    <row r="368" s="13" customFormat="1">
      <c r="A368" s="13"/>
      <c r="B368" s="232"/>
      <c r="C368" s="233"/>
      <c r="D368" s="234" t="s">
        <v>213</v>
      </c>
      <c r="E368" s="235" t="s">
        <v>1</v>
      </c>
      <c r="F368" s="236" t="s">
        <v>617</v>
      </c>
      <c r="G368" s="233"/>
      <c r="H368" s="237">
        <v>305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213</v>
      </c>
      <c r="AU368" s="243" t="s">
        <v>86</v>
      </c>
      <c r="AV368" s="13" t="s">
        <v>86</v>
      </c>
      <c r="AW368" s="13" t="s">
        <v>32</v>
      </c>
      <c r="AX368" s="13" t="s">
        <v>76</v>
      </c>
      <c r="AY368" s="243" t="s">
        <v>199</v>
      </c>
    </row>
    <row r="369" s="13" customFormat="1">
      <c r="A369" s="13"/>
      <c r="B369" s="232"/>
      <c r="C369" s="233"/>
      <c r="D369" s="234" t="s">
        <v>213</v>
      </c>
      <c r="E369" s="235" t="s">
        <v>1</v>
      </c>
      <c r="F369" s="236" t="s">
        <v>618</v>
      </c>
      <c r="G369" s="233"/>
      <c r="H369" s="237">
        <v>-130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213</v>
      </c>
      <c r="AU369" s="243" t="s">
        <v>86</v>
      </c>
      <c r="AV369" s="13" t="s">
        <v>86</v>
      </c>
      <c r="AW369" s="13" t="s">
        <v>32</v>
      </c>
      <c r="AX369" s="13" t="s">
        <v>76</v>
      </c>
      <c r="AY369" s="243" t="s">
        <v>199</v>
      </c>
    </row>
    <row r="370" s="14" customFormat="1">
      <c r="A370" s="14"/>
      <c r="B370" s="244"/>
      <c r="C370" s="245"/>
      <c r="D370" s="234" t="s">
        <v>213</v>
      </c>
      <c r="E370" s="246" t="s">
        <v>1</v>
      </c>
      <c r="F370" s="247" t="s">
        <v>214</v>
      </c>
      <c r="G370" s="245"/>
      <c r="H370" s="248">
        <v>175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213</v>
      </c>
      <c r="AU370" s="254" t="s">
        <v>86</v>
      </c>
      <c r="AV370" s="14" t="s">
        <v>205</v>
      </c>
      <c r="AW370" s="14" t="s">
        <v>32</v>
      </c>
      <c r="AX370" s="14" t="s">
        <v>84</v>
      </c>
      <c r="AY370" s="254" t="s">
        <v>199</v>
      </c>
    </row>
    <row r="371" s="13" customFormat="1">
      <c r="A371" s="13"/>
      <c r="B371" s="232"/>
      <c r="C371" s="233"/>
      <c r="D371" s="234" t="s">
        <v>213</v>
      </c>
      <c r="E371" s="233"/>
      <c r="F371" s="236" t="s">
        <v>619</v>
      </c>
      <c r="G371" s="233"/>
      <c r="H371" s="237">
        <v>178.5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213</v>
      </c>
      <c r="AU371" s="243" t="s">
        <v>86</v>
      </c>
      <c r="AV371" s="13" t="s">
        <v>86</v>
      </c>
      <c r="AW371" s="13" t="s">
        <v>4</v>
      </c>
      <c r="AX371" s="13" t="s">
        <v>84</v>
      </c>
      <c r="AY371" s="243" t="s">
        <v>199</v>
      </c>
    </row>
    <row r="372" s="2" customFormat="1" ht="24.15" customHeight="1">
      <c r="A372" s="38"/>
      <c r="B372" s="39"/>
      <c r="C372" s="219" t="s">
        <v>620</v>
      </c>
      <c r="D372" s="219" t="s">
        <v>201</v>
      </c>
      <c r="E372" s="220" t="s">
        <v>621</v>
      </c>
      <c r="F372" s="221" t="s">
        <v>622</v>
      </c>
      <c r="G372" s="222" t="s">
        <v>144</v>
      </c>
      <c r="H372" s="223">
        <v>6.0999999999999996</v>
      </c>
      <c r="I372" s="224"/>
      <c r="J372" s="225">
        <f>ROUND(I372*H372,2)</f>
        <v>0</v>
      </c>
      <c r="K372" s="221" t="s">
        <v>204</v>
      </c>
      <c r="L372" s="44"/>
      <c r="M372" s="226" t="s">
        <v>1</v>
      </c>
      <c r="N372" s="227" t="s">
        <v>41</v>
      </c>
      <c r="O372" s="91"/>
      <c r="P372" s="228">
        <f>O372*H372</f>
        <v>0</v>
      </c>
      <c r="Q372" s="228">
        <v>2.2563399999999998</v>
      </c>
      <c r="R372" s="228">
        <f>Q372*H372</f>
        <v>13.763673999999998</v>
      </c>
      <c r="S372" s="228">
        <v>0</v>
      </c>
      <c r="T372" s="229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0" t="s">
        <v>205</v>
      </c>
      <c r="AT372" s="230" t="s">
        <v>201</v>
      </c>
      <c r="AU372" s="230" t="s">
        <v>86</v>
      </c>
      <c r="AY372" s="17" t="s">
        <v>199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7" t="s">
        <v>84</v>
      </c>
      <c r="BK372" s="231">
        <f>ROUND(I372*H372,2)</f>
        <v>0</v>
      </c>
      <c r="BL372" s="17" t="s">
        <v>205</v>
      </c>
      <c r="BM372" s="230" t="s">
        <v>623</v>
      </c>
    </row>
    <row r="373" s="13" customFormat="1">
      <c r="A373" s="13"/>
      <c r="B373" s="232"/>
      <c r="C373" s="233"/>
      <c r="D373" s="234" t="s">
        <v>213</v>
      </c>
      <c r="E373" s="235" t="s">
        <v>1</v>
      </c>
      <c r="F373" s="236" t="s">
        <v>624</v>
      </c>
      <c r="G373" s="233"/>
      <c r="H373" s="237">
        <v>6.0999999999999996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213</v>
      </c>
      <c r="AU373" s="243" t="s">
        <v>86</v>
      </c>
      <c r="AV373" s="13" t="s">
        <v>86</v>
      </c>
      <c r="AW373" s="13" t="s">
        <v>32</v>
      </c>
      <c r="AX373" s="13" t="s">
        <v>84</v>
      </c>
      <c r="AY373" s="243" t="s">
        <v>199</v>
      </c>
    </row>
    <row r="374" s="2" customFormat="1" ht="24.15" customHeight="1">
      <c r="A374" s="38"/>
      <c r="B374" s="39"/>
      <c r="C374" s="219" t="s">
        <v>625</v>
      </c>
      <c r="D374" s="219" t="s">
        <v>201</v>
      </c>
      <c r="E374" s="220" t="s">
        <v>626</v>
      </c>
      <c r="F374" s="221" t="s">
        <v>627</v>
      </c>
      <c r="G374" s="222" t="s">
        <v>122</v>
      </c>
      <c r="H374" s="223">
        <v>396</v>
      </c>
      <c r="I374" s="224"/>
      <c r="J374" s="225">
        <f>ROUND(I374*H374,2)</f>
        <v>0</v>
      </c>
      <c r="K374" s="221" t="s">
        <v>204</v>
      </c>
      <c r="L374" s="44"/>
      <c r="M374" s="226" t="s">
        <v>1</v>
      </c>
      <c r="N374" s="227" t="s">
        <v>41</v>
      </c>
      <c r="O374" s="91"/>
      <c r="P374" s="228">
        <f>O374*H374</f>
        <v>0</v>
      </c>
      <c r="Q374" s="228">
        <v>0</v>
      </c>
      <c r="R374" s="228">
        <f>Q374*H374</f>
        <v>0</v>
      </c>
      <c r="S374" s="228">
        <v>0</v>
      </c>
      <c r="T374" s="229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0" t="s">
        <v>205</v>
      </c>
      <c r="AT374" s="230" t="s">
        <v>201</v>
      </c>
      <c r="AU374" s="230" t="s">
        <v>86</v>
      </c>
      <c r="AY374" s="17" t="s">
        <v>199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7" t="s">
        <v>84</v>
      </c>
      <c r="BK374" s="231">
        <f>ROUND(I374*H374,2)</f>
        <v>0</v>
      </c>
      <c r="BL374" s="17" t="s">
        <v>205</v>
      </c>
      <c r="BM374" s="230" t="s">
        <v>628</v>
      </c>
    </row>
    <row r="375" s="2" customFormat="1" ht="24.15" customHeight="1">
      <c r="A375" s="38"/>
      <c r="B375" s="39"/>
      <c r="C375" s="219" t="s">
        <v>629</v>
      </c>
      <c r="D375" s="219" t="s">
        <v>201</v>
      </c>
      <c r="E375" s="220" t="s">
        <v>630</v>
      </c>
      <c r="F375" s="221" t="s">
        <v>631</v>
      </c>
      <c r="G375" s="222" t="s">
        <v>161</v>
      </c>
      <c r="H375" s="223">
        <v>3</v>
      </c>
      <c r="I375" s="224"/>
      <c r="J375" s="225">
        <f>ROUND(I375*H375,2)</f>
        <v>0</v>
      </c>
      <c r="K375" s="221" t="s">
        <v>204</v>
      </c>
      <c r="L375" s="44"/>
      <c r="M375" s="226" t="s">
        <v>1</v>
      </c>
      <c r="N375" s="227" t="s">
        <v>41</v>
      </c>
      <c r="O375" s="91"/>
      <c r="P375" s="228">
        <f>O375*H375</f>
        <v>0</v>
      </c>
      <c r="Q375" s="228">
        <v>0</v>
      </c>
      <c r="R375" s="228">
        <f>Q375*H375</f>
        <v>0</v>
      </c>
      <c r="S375" s="228">
        <v>0.082000000000000003</v>
      </c>
      <c r="T375" s="229">
        <f>S375*H375</f>
        <v>0.246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0" t="s">
        <v>205</v>
      </c>
      <c r="AT375" s="230" t="s">
        <v>201</v>
      </c>
      <c r="AU375" s="230" t="s">
        <v>86</v>
      </c>
      <c r="AY375" s="17" t="s">
        <v>199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7" t="s">
        <v>84</v>
      </c>
      <c r="BK375" s="231">
        <f>ROUND(I375*H375,2)</f>
        <v>0</v>
      </c>
      <c r="BL375" s="17" t="s">
        <v>205</v>
      </c>
      <c r="BM375" s="230" t="s">
        <v>632</v>
      </c>
    </row>
    <row r="376" s="2" customFormat="1" ht="16.5" customHeight="1">
      <c r="A376" s="38"/>
      <c r="B376" s="39"/>
      <c r="C376" s="219" t="s">
        <v>633</v>
      </c>
      <c r="D376" s="219" t="s">
        <v>201</v>
      </c>
      <c r="E376" s="220" t="s">
        <v>634</v>
      </c>
      <c r="F376" s="221" t="s">
        <v>635</v>
      </c>
      <c r="G376" s="222" t="s">
        <v>636</v>
      </c>
      <c r="H376" s="223">
        <v>3</v>
      </c>
      <c r="I376" s="224"/>
      <c r="J376" s="225">
        <f>ROUND(I376*H376,2)</f>
        <v>0</v>
      </c>
      <c r="K376" s="221" t="s">
        <v>1</v>
      </c>
      <c r="L376" s="44"/>
      <c r="M376" s="226" t="s">
        <v>1</v>
      </c>
      <c r="N376" s="227" t="s">
        <v>41</v>
      </c>
      <c r="O376" s="91"/>
      <c r="P376" s="228">
        <f>O376*H376</f>
        <v>0</v>
      </c>
      <c r="Q376" s="228">
        <v>0</v>
      </c>
      <c r="R376" s="228">
        <f>Q376*H376</f>
        <v>0</v>
      </c>
      <c r="S376" s="228">
        <v>0</v>
      </c>
      <c r="T376" s="229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0" t="s">
        <v>205</v>
      </c>
      <c r="AT376" s="230" t="s">
        <v>201</v>
      </c>
      <c r="AU376" s="230" t="s">
        <v>86</v>
      </c>
      <c r="AY376" s="17" t="s">
        <v>199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7" t="s">
        <v>84</v>
      </c>
      <c r="BK376" s="231">
        <f>ROUND(I376*H376,2)</f>
        <v>0</v>
      </c>
      <c r="BL376" s="17" t="s">
        <v>205</v>
      </c>
      <c r="BM376" s="230" t="s">
        <v>637</v>
      </c>
    </row>
    <row r="377" s="2" customFormat="1" ht="16.5" customHeight="1">
      <c r="A377" s="38"/>
      <c r="B377" s="39"/>
      <c r="C377" s="219" t="s">
        <v>638</v>
      </c>
      <c r="D377" s="219" t="s">
        <v>201</v>
      </c>
      <c r="E377" s="220" t="s">
        <v>639</v>
      </c>
      <c r="F377" s="221" t="s">
        <v>640</v>
      </c>
      <c r="G377" s="222" t="s">
        <v>641</v>
      </c>
      <c r="H377" s="223">
        <v>17</v>
      </c>
      <c r="I377" s="224"/>
      <c r="J377" s="225">
        <f>ROUND(I377*H377,2)</f>
        <v>0</v>
      </c>
      <c r="K377" s="221" t="s">
        <v>1</v>
      </c>
      <c r="L377" s="44"/>
      <c r="M377" s="226" t="s">
        <v>1</v>
      </c>
      <c r="N377" s="227" t="s">
        <v>41</v>
      </c>
      <c r="O377" s="91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0" t="s">
        <v>205</v>
      </c>
      <c r="AT377" s="230" t="s">
        <v>201</v>
      </c>
      <c r="AU377" s="230" t="s">
        <v>86</v>
      </c>
      <c r="AY377" s="17" t="s">
        <v>199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7" t="s">
        <v>84</v>
      </c>
      <c r="BK377" s="231">
        <f>ROUND(I377*H377,2)</f>
        <v>0</v>
      </c>
      <c r="BL377" s="17" t="s">
        <v>205</v>
      </c>
      <c r="BM377" s="230" t="s">
        <v>642</v>
      </c>
    </row>
    <row r="378" s="2" customFormat="1" ht="21.75" customHeight="1">
      <c r="A378" s="38"/>
      <c r="B378" s="39"/>
      <c r="C378" s="269" t="s">
        <v>643</v>
      </c>
      <c r="D378" s="269" t="s">
        <v>315</v>
      </c>
      <c r="E378" s="270" t="s">
        <v>644</v>
      </c>
      <c r="F378" s="271" t="s">
        <v>645</v>
      </c>
      <c r="G378" s="272" t="s">
        <v>636</v>
      </c>
      <c r="H378" s="273">
        <v>2</v>
      </c>
      <c r="I378" s="274"/>
      <c r="J378" s="275">
        <f>ROUND(I378*H378,2)</f>
        <v>0</v>
      </c>
      <c r="K378" s="271" t="s">
        <v>1</v>
      </c>
      <c r="L378" s="276"/>
      <c r="M378" s="277" t="s">
        <v>1</v>
      </c>
      <c r="N378" s="278" t="s">
        <v>41</v>
      </c>
      <c r="O378" s="91"/>
      <c r="P378" s="228">
        <f>O378*H378</f>
        <v>0</v>
      </c>
      <c r="Q378" s="228">
        <v>0</v>
      </c>
      <c r="R378" s="228">
        <f>Q378*H378</f>
        <v>0</v>
      </c>
      <c r="S378" s="228">
        <v>0</v>
      </c>
      <c r="T378" s="229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0" t="s">
        <v>233</v>
      </c>
      <c r="AT378" s="230" t="s">
        <v>315</v>
      </c>
      <c r="AU378" s="230" t="s">
        <v>86</v>
      </c>
      <c r="AY378" s="17" t="s">
        <v>199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7" t="s">
        <v>84</v>
      </c>
      <c r="BK378" s="231">
        <f>ROUND(I378*H378,2)</f>
        <v>0</v>
      </c>
      <c r="BL378" s="17" t="s">
        <v>205</v>
      </c>
      <c r="BM378" s="230" t="s">
        <v>646</v>
      </c>
    </row>
    <row r="379" s="15" customFormat="1">
      <c r="A379" s="15"/>
      <c r="B379" s="259"/>
      <c r="C379" s="260"/>
      <c r="D379" s="234" t="s">
        <v>213</v>
      </c>
      <c r="E379" s="261" t="s">
        <v>1</v>
      </c>
      <c r="F379" s="262" t="s">
        <v>647</v>
      </c>
      <c r="G379" s="260"/>
      <c r="H379" s="261" t="s">
        <v>1</v>
      </c>
      <c r="I379" s="263"/>
      <c r="J379" s="260"/>
      <c r="K379" s="260"/>
      <c r="L379" s="264"/>
      <c r="M379" s="265"/>
      <c r="N379" s="266"/>
      <c r="O379" s="266"/>
      <c r="P379" s="266"/>
      <c r="Q379" s="266"/>
      <c r="R379" s="266"/>
      <c r="S379" s="266"/>
      <c r="T379" s="267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8" t="s">
        <v>213</v>
      </c>
      <c r="AU379" s="268" t="s">
        <v>86</v>
      </c>
      <c r="AV379" s="15" t="s">
        <v>84</v>
      </c>
      <c r="AW379" s="15" t="s">
        <v>32</v>
      </c>
      <c r="AX379" s="15" t="s">
        <v>76</v>
      </c>
      <c r="AY379" s="268" t="s">
        <v>199</v>
      </c>
    </row>
    <row r="380" s="15" customFormat="1">
      <c r="A380" s="15"/>
      <c r="B380" s="259"/>
      <c r="C380" s="260"/>
      <c r="D380" s="234" t="s">
        <v>213</v>
      </c>
      <c r="E380" s="261" t="s">
        <v>1</v>
      </c>
      <c r="F380" s="262" t="s">
        <v>648</v>
      </c>
      <c r="G380" s="260"/>
      <c r="H380" s="261" t="s">
        <v>1</v>
      </c>
      <c r="I380" s="263"/>
      <c r="J380" s="260"/>
      <c r="K380" s="260"/>
      <c r="L380" s="264"/>
      <c r="M380" s="265"/>
      <c r="N380" s="266"/>
      <c r="O380" s="266"/>
      <c r="P380" s="266"/>
      <c r="Q380" s="266"/>
      <c r="R380" s="266"/>
      <c r="S380" s="266"/>
      <c r="T380" s="267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8" t="s">
        <v>213</v>
      </c>
      <c r="AU380" s="268" t="s">
        <v>86</v>
      </c>
      <c r="AV380" s="15" t="s">
        <v>84</v>
      </c>
      <c r="AW380" s="15" t="s">
        <v>32</v>
      </c>
      <c r="AX380" s="15" t="s">
        <v>76</v>
      </c>
      <c r="AY380" s="268" t="s">
        <v>199</v>
      </c>
    </row>
    <row r="381" s="15" customFormat="1">
      <c r="A381" s="15"/>
      <c r="B381" s="259"/>
      <c r="C381" s="260"/>
      <c r="D381" s="234" t="s">
        <v>213</v>
      </c>
      <c r="E381" s="261" t="s">
        <v>1</v>
      </c>
      <c r="F381" s="262" t="s">
        <v>649</v>
      </c>
      <c r="G381" s="260"/>
      <c r="H381" s="261" t="s">
        <v>1</v>
      </c>
      <c r="I381" s="263"/>
      <c r="J381" s="260"/>
      <c r="K381" s="260"/>
      <c r="L381" s="264"/>
      <c r="M381" s="265"/>
      <c r="N381" s="266"/>
      <c r="O381" s="266"/>
      <c r="P381" s="266"/>
      <c r="Q381" s="266"/>
      <c r="R381" s="266"/>
      <c r="S381" s="266"/>
      <c r="T381" s="267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8" t="s">
        <v>213</v>
      </c>
      <c r="AU381" s="268" t="s">
        <v>86</v>
      </c>
      <c r="AV381" s="15" t="s">
        <v>84</v>
      </c>
      <c r="AW381" s="15" t="s">
        <v>32</v>
      </c>
      <c r="AX381" s="15" t="s">
        <v>76</v>
      </c>
      <c r="AY381" s="268" t="s">
        <v>199</v>
      </c>
    </row>
    <row r="382" s="13" customFormat="1">
      <c r="A382" s="13"/>
      <c r="B382" s="232"/>
      <c r="C382" s="233"/>
      <c r="D382" s="234" t="s">
        <v>213</v>
      </c>
      <c r="E382" s="235" t="s">
        <v>1</v>
      </c>
      <c r="F382" s="236" t="s">
        <v>650</v>
      </c>
      <c r="G382" s="233"/>
      <c r="H382" s="237">
        <v>2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213</v>
      </c>
      <c r="AU382" s="243" t="s">
        <v>86</v>
      </c>
      <c r="AV382" s="13" t="s">
        <v>86</v>
      </c>
      <c r="AW382" s="13" t="s">
        <v>32</v>
      </c>
      <c r="AX382" s="13" t="s">
        <v>84</v>
      </c>
      <c r="AY382" s="243" t="s">
        <v>199</v>
      </c>
    </row>
    <row r="383" s="2" customFormat="1" ht="16.5" customHeight="1">
      <c r="A383" s="38"/>
      <c r="B383" s="39"/>
      <c r="C383" s="269" t="s">
        <v>651</v>
      </c>
      <c r="D383" s="269" t="s">
        <v>315</v>
      </c>
      <c r="E383" s="270" t="s">
        <v>652</v>
      </c>
      <c r="F383" s="271" t="s">
        <v>653</v>
      </c>
      <c r="G383" s="272" t="s">
        <v>636</v>
      </c>
      <c r="H383" s="273">
        <v>3</v>
      </c>
      <c r="I383" s="274"/>
      <c r="J383" s="275">
        <f>ROUND(I383*H383,2)</f>
        <v>0</v>
      </c>
      <c r="K383" s="271" t="s">
        <v>1</v>
      </c>
      <c r="L383" s="276"/>
      <c r="M383" s="277" t="s">
        <v>1</v>
      </c>
      <c r="N383" s="278" t="s">
        <v>41</v>
      </c>
      <c r="O383" s="91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0" t="s">
        <v>233</v>
      </c>
      <c r="AT383" s="230" t="s">
        <v>315</v>
      </c>
      <c r="AU383" s="230" t="s">
        <v>86</v>
      </c>
      <c r="AY383" s="17" t="s">
        <v>199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7" t="s">
        <v>84</v>
      </c>
      <c r="BK383" s="231">
        <f>ROUND(I383*H383,2)</f>
        <v>0</v>
      </c>
      <c r="BL383" s="17" t="s">
        <v>205</v>
      </c>
      <c r="BM383" s="230" t="s">
        <v>654</v>
      </c>
    </row>
    <row r="384" s="15" customFormat="1">
      <c r="A384" s="15"/>
      <c r="B384" s="259"/>
      <c r="C384" s="260"/>
      <c r="D384" s="234" t="s">
        <v>213</v>
      </c>
      <c r="E384" s="261" t="s">
        <v>1</v>
      </c>
      <c r="F384" s="262" t="s">
        <v>647</v>
      </c>
      <c r="G384" s="260"/>
      <c r="H384" s="261" t="s">
        <v>1</v>
      </c>
      <c r="I384" s="263"/>
      <c r="J384" s="260"/>
      <c r="K384" s="260"/>
      <c r="L384" s="264"/>
      <c r="M384" s="265"/>
      <c r="N384" s="266"/>
      <c r="O384" s="266"/>
      <c r="P384" s="266"/>
      <c r="Q384" s="266"/>
      <c r="R384" s="266"/>
      <c r="S384" s="266"/>
      <c r="T384" s="267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8" t="s">
        <v>213</v>
      </c>
      <c r="AU384" s="268" t="s">
        <v>86</v>
      </c>
      <c r="AV384" s="15" t="s">
        <v>84</v>
      </c>
      <c r="AW384" s="15" t="s">
        <v>32</v>
      </c>
      <c r="AX384" s="15" t="s">
        <v>76</v>
      </c>
      <c r="AY384" s="268" t="s">
        <v>199</v>
      </c>
    </row>
    <row r="385" s="15" customFormat="1">
      <c r="A385" s="15"/>
      <c r="B385" s="259"/>
      <c r="C385" s="260"/>
      <c r="D385" s="234" t="s">
        <v>213</v>
      </c>
      <c r="E385" s="261" t="s">
        <v>1</v>
      </c>
      <c r="F385" s="262" t="s">
        <v>648</v>
      </c>
      <c r="G385" s="260"/>
      <c r="H385" s="261" t="s">
        <v>1</v>
      </c>
      <c r="I385" s="263"/>
      <c r="J385" s="260"/>
      <c r="K385" s="260"/>
      <c r="L385" s="264"/>
      <c r="M385" s="265"/>
      <c r="N385" s="266"/>
      <c r="O385" s="266"/>
      <c r="P385" s="266"/>
      <c r="Q385" s="266"/>
      <c r="R385" s="266"/>
      <c r="S385" s="266"/>
      <c r="T385" s="267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8" t="s">
        <v>213</v>
      </c>
      <c r="AU385" s="268" t="s">
        <v>86</v>
      </c>
      <c r="AV385" s="15" t="s">
        <v>84</v>
      </c>
      <c r="AW385" s="15" t="s">
        <v>32</v>
      </c>
      <c r="AX385" s="15" t="s">
        <v>76</v>
      </c>
      <c r="AY385" s="268" t="s">
        <v>199</v>
      </c>
    </row>
    <row r="386" s="15" customFormat="1">
      <c r="A386" s="15"/>
      <c r="B386" s="259"/>
      <c r="C386" s="260"/>
      <c r="D386" s="234" t="s">
        <v>213</v>
      </c>
      <c r="E386" s="261" t="s">
        <v>1</v>
      </c>
      <c r="F386" s="262" t="s">
        <v>649</v>
      </c>
      <c r="G386" s="260"/>
      <c r="H386" s="261" t="s">
        <v>1</v>
      </c>
      <c r="I386" s="263"/>
      <c r="J386" s="260"/>
      <c r="K386" s="260"/>
      <c r="L386" s="264"/>
      <c r="M386" s="265"/>
      <c r="N386" s="266"/>
      <c r="O386" s="266"/>
      <c r="P386" s="266"/>
      <c r="Q386" s="266"/>
      <c r="R386" s="266"/>
      <c r="S386" s="266"/>
      <c r="T386" s="267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8" t="s">
        <v>213</v>
      </c>
      <c r="AU386" s="268" t="s">
        <v>86</v>
      </c>
      <c r="AV386" s="15" t="s">
        <v>84</v>
      </c>
      <c r="AW386" s="15" t="s">
        <v>32</v>
      </c>
      <c r="AX386" s="15" t="s">
        <v>76</v>
      </c>
      <c r="AY386" s="268" t="s">
        <v>199</v>
      </c>
    </row>
    <row r="387" s="13" customFormat="1">
      <c r="A387" s="13"/>
      <c r="B387" s="232"/>
      <c r="C387" s="233"/>
      <c r="D387" s="234" t="s">
        <v>213</v>
      </c>
      <c r="E387" s="235" t="s">
        <v>1</v>
      </c>
      <c r="F387" s="236" t="s">
        <v>655</v>
      </c>
      <c r="G387" s="233"/>
      <c r="H387" s="237">
        <v>3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213</v>
      </c>
      <c r="AU387" s="243" t="s">
        <v>86</v>
      </c>
      <c r="AV387" s="13" t="s">
        <v>86</v>
      </c>
      <c r="AW387" s="13" t="s">
        <v>32</v>
      </c>
      <c r="AX387" s="13" t="s">
        <v>84</v>
      </c>
      <c r="AY387" s="243" t="s">
        <v>199</v>
      </c>
    </row>
    <row r="388" s="2" customFormat="1" ht="24.15" customHeight="1">
      <c r="A388" s="38"/>
      <c r="B388" s="39"/>
      <c r="C388" s="269" t="s">
        <v>656</v>
      </c>
      <c r="D388" s="269" t="s">
        <v>315</v>
      </c>
      <c r="E388" s="270" t="s">
        <v>657</v>
      </c>
      <c r="F388" s="271" t="s">
        <v>658</v>
      </c>
      <c r="G388" s="272" t="s">
        <v>636</v>
      </c>
      <c r="H388" s="273">
        <v>1</v>
      </c>
      <c r="I388" s="274"/>
      <c r="J388" s="275">
        <f>ROUND(I388*H388,2)</f>
        <v>0</v>
      </c>
      <c r="K388" s="271" t="s">
        <v>1</v>
      </c>
      <c r="L388" s="276"/>
      <c r="M388" s="277" t="s">
        <v>1</v>
      </c>
      <c r="N388" s="278" t="s">
        <v>41</v>
      </c>
      <c r="O388" s="91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0" t="s">
        <v>233</v>
      </c>
      <c r="AT388" s="230" t="s">
        <v>315</v>
      </c>
      <c r="AU388" s="230" t="s">
        <v>86</v>
      </c>
      <c r="AY388" s="17" t="s">
        <v>199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7" t="s">
        <v>84</v>
      </c>
      <c r="BK388" s="231">
        <f>ROUND(I388*H388,2)</f>
        <v>0</v>
      </c>
      <c r="BL388" s="17" t="s">
        <v>205</v>
      </c>
      <c r="BM388" s="230" t="s">
        <v>659</v>
      </c>
    </row>
    <row r="389" s="15" customFormat="1">
      <c r="A389" s="15"/>
      <c r="B389" s="259"/>
      <c r="C389" s="260"/>
      <c r="D389" s="234" t="s">
        <v>213</v>
      </c>
      <c r="E389" s="261" t="s">
        <v>1</v>
      </c>
      <c r="F389" s="262" t="s">
        <v>647</v>
      </c>
      <c r="G389" s="260"/>
      <c r="H389" s="261" t="s">
        <v>1</v>
      </c>
      <c r="I389" s="263"/>
      <c r="J389" s="260"/>
      <c r="K389" s="260"/>
      <c r="L389" s="264"/>
      <c r="M389" s="265"/>
      <c r="N389" s="266"/>
      <c r="O389" s="266"/>
      <c r="P389" s="266"/>
      <c r="Q389" s="266"/>
      <c r="R389" s="266"/>
      <c r="S389" s="266"/>
      <c r="T389" s="267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8" t="s">
        <v>213</v>
      </c>
      <c r="AU389" s="268" t="s">
        <v>86</v>
      </c>
      <c r="AV389" s="15" t="s">
        <v>84</v>
      </c>
      <c r="AW389" s="15" t="s">
        <v>32</v>
      </c>
      <c r="AX389" s="15" t="s">
        <v>76</v>
      </c>
      <c r="AY389" s="268" t="s">
        <v>199</v>
      </c>
    </row>
    <row r="390" s="15" customFormat="1">
      <c r="A390" s="15"/>
      <c r="B390" s="259"/>
      <c r="C390" s="260"/>
      <c r="D390" s="234" t="s">
        <v>213</v>
      </c>
      <c r="E390" s="261" t="s">
        <v>1</v>
      </c>
      <c r="F390" s="262" t="s">
        <v>648</v>
      </c>
      <c r="G390" s="260"/>
      <c r="H390" s="261" t="s">
        <v>1</v>
      </c>
      <c r="I390" s="263"/>
      <c r="J390" s="260"/>
      <c r="K390" s="260"/>
      <c r="L390" s="264"/>
      <c r="M390" s="265"/>
      <c r="N390" s="266"/>
      <c r="O390" s="266"/>
      <c r="P390" s="266"/>
      <c r="Q390" s="266"/>
      <c r="R390" s="266"/>
      <c r="S390" s="266"/>
      <c r="T390" s="267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8" t="s">
        <v>213</v>
      </c>
      <c r="AU390" s="268" t="s">
        <v>86</v>
      </c>
      <c r="AV390" s="15" t="s">
        <v>84</v>
      </c>
      <c r="AW390" s="15" t="s">
        <v>32</v>
      </c>
      <c r="AX390" s="15" t="s">
        <v>76</v>
      </c>
      <c r="AY390" s="268" t="s">
        <v>199</v>
      </c>
    </row>
    <row r="391" s="15" customFormat="1">
      <c r="A391" s="15"/>
      <c r="B391" s="259"/>
      <c r="C391" s="260"/>
      <c r="D391" s="234" t="s">
        <v>213</v>
      </c>
      <c r="E391" s="261" t="s">
        <v>1</v>
      </c>
      <c r="F391" s="262" t="s">
        <v>649</v>
      </c>
      <c r="G391" s="260"/>
      <c r="H391" s="261" t="s">
        <v>1</v>
      </c>
      <c r="I391" s="263"/>
      <c r="J391" s="260"/>
      <c r="K391" s="260"/>
      <c r="L391" s="264"/>
      <c r="M391" s="265"/>
      <c r="N391" s="266"/>
      <c r="O391" s="266"/>
      <c r="P391" s="266"/>
      <c r="Q391" s="266"/>
      <c r="R391" s="266"/>
      <c r="S391" s="266"/>
      <c r="T391" s="267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8" t="s">
        <v>213</v>
      </c>
      <c r="AU391" s="268" t="s">
        <v>86</v>
      </c>
      <c r="AV391" s="15" t="s">
        <v>84</v>
      </c>
      <c r="AW391" s="15" t="s">
        <v>32</v>
      </c>
      <c r="AX391" s="15" t="s">
        <v>76</v>
      </c>
      <c r="AY391" s="268" t="s">
        <v>199</v>
      </c>
    </row>
    <row r="392" s="15" customFormat="1">
      <c r="A392" s="15"/>
      <c r="B392" s="259"/>
      <c r="C392" s="260"/>
      <c r="D392" s="234" t="s">
        <v>213</v>
      </c>
      <c r="E392" s="261" t="s">
        <v>1</v>
      </c>
      <c r="F392" s="262" t="s">
        <v>660</v>
      </c>
      <c r="G392" s="260"/>
      <c r="H392" s="261" t="s">
        <v>1</v>
      </c>
      <c r="I392" s="263"/>
      <c r="J392" s="260"/>
      <c r="K392" s="260"/>
      <c r="L392" s="264"/>
      <c r="M392" s="265"/>
      <c r="N392" s="266"/>
      <c r="O392" s="266"/>
      <c r="P392" s="266"/>
      <c r="Q392" s="266"/>
      <c r="R392" s="266"/>
      <c r="S392" s="266"/>
      <c r="T392" s="267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8" t="s">
        <v>213</v>
      </c>
      <c r="AU392" s="268" t="s">
        <v>86</v>
      </c>
      <c r="AV392" s="15" t="s">
        <v>84</v>
      </c>
      <c r="AW392" s="15" t="s">
        <v>32</v>
      </c>
      <c r="AX392" s="15" t="s">
        <v>76</v>
      </c>
      <c r="AY392" s="268" t="s">
        <v>199</v>
      </c>
    </row>
    <row r="393" s="13" customFormat="1">
      <c r="A393" s="13"/>
      <c r="B393" s="232"/>
      <c r="C393" s="233"/>
      <c r="D393" s="234" t="s">
        <v>213</v>
      </c>
      <c r="E393" s="235" t="s">
        <v>1</v>
      </c>
      <c r="F393" s="236" t="s">
        <v>661</v>
      </c>
      <c r="G393" s="233"/>
      <c r="H393" s="237">
        <v>1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213</v>
      </c>
      <c r="AU393" s="243" t="s">
        <v>86</v>
      </c>
      <c r="AV393" s="13" t="s">
        <v>86</v>
      </c>
      <c r="AW393" s="13" t="s">
        <v>32</v>
      </c>
      <c r="AX393" s="13" t="s">
        <v>84</v>
      </c>
      <c r="AY393" s="243" t="s">
        <v>199</v>
      </c>
    </row>
    <row r="394" s="12" customFormat="1" ht="22.8" customHeight="1">
      <c r="A394" s="12"/>
      <c r="B394" s="203"/>
      <c r="C394" s="204"/>
      <c r="D394" s="205" t="s">
        <v>75</v>
      </c>
      <c r="E394" s="217" t="s">
        <v>662</v>
      </c>
      <c r="F394" s="217" t="s">
        <v>663</v>
      </c>
      <c r="G394" s="204"/>
      <c r="H394" s="204"/>
      <c r="I394" s="207"/>
      <c r="J394" s="218">
        <f>BK394</f>
        <v>0</v>
      </c>
      <c r="K394" s="204"/>
      <c r="L394" s="209"/>
      <c r="M394" s="210"/>
      <c r="N394" s="211"/>
      <c r="O394" s="211"/>
      <c r="P394" s="212">
        <f>SUM(P395:P410)</f>
        <v>0</v>
      </c>
      <c r="Q394" s="211"/>
      <c r="R394" s="212">
        <f>SUM(R395:R410)</f>
        <v>0</v>
      </c>
      <c r="S394" s="211"/>
      <c r="T394" s="213">
        <f>SUM(T395:T410)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4" t="s">
        <v>84</v>
      </c>
      <c r="AT394" s="215" t="s">
        <v>75</v>
      </c>
      <c r="AU394" s="215" t="s">
        <v>84</v>
      </c>
      <c r="AY394" s="214" t="s">
        <v>199</v>
      </c>
      <c r="BK394" s="216">
        <f>SUM(BK395:BK410)</f>
        <v>0</v>
      </c>
    </row>
    <row r="395" s="2" customFormat="1" ht="33" customHeight="1">
      <c r="A395" s="38"/>
      <c r="B395" s="39"/>
      <c r="C395" s="219" t="s">
        <v>664</v>
      </c>
      <c r="D395" s="219" t="s">
        <v>201</v>
      </c>
      <c r="E395" s="220" t="s">
        <v>665</v>
      </c>
      <c r="F395" s="221" t="s">
        <v>666</v>
      </c>
      <c r="G395" s="222" t="s">
        <v>291</v>
      </c>
      <c r="H395" s="223">
        <v>20.138999999999999</v>
      </c>
      <c r="I395" s="224"/>
      <c r="J395" s="225">
        <f>ROUND(I395*H395,2)</f>
        <v>0</v>
      </c>
      <c r="K395" s="221" t="s">
        <v>204</v>
      </c>
      <c r="L395" s="44"/>
      <c r="M395" s="226" t="s">
        <v>1</v>
      </c>
      <c r="N395" s="227" t="s">
        <v>41</v>
      </c>
      <c r="O395" s="91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0" t="s">
        <v>205</v>
      </c>
      <c r="AT395" s="230" t="s">
        <v>201</v>
      </c>
      <c r="AU395" s="230" t="s">
        <v>86</v>
      </c>
      <c r="AY395" s="17" t="s">
        <v>199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7" t="s">
        <v>84</v>
      </c>
      <c r="BK395" s="231">
        <f>ROUND(I395*H395,2)</f>
        <v>0</v>
      </c>
      <c r="BL395" s="17" t="s">
        <v>205</v>
      </c>
      <c r="BM395" s="230" t="s">
        <v>667</v>
      </c>
    </row>
    <row r="396" s="2" customFormat="1">
      <c r="A396" s="38"/>
      <c r="B396" s="39"/>
      <c r="C396" s="40"/>
      <c r="D396" s="234" t="s">
        <v>225</v>
      </c>
      <c r="E396" s="40"/>
      <c r="F396" s="255" t="s">
        <v>668</v>
      </c>
      <c r="G396" s="40"/>
      <c r="H396" s="40"/>
      <c r="I396" s="256"/>
      <c r="J396" s="40"/>
      <c r="K396" s="40"/>
      <c r="L396" s="44"/>
      <c r="M396" s="257"/>
      <c r="N396" s="258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225</v>
      </c>
      <c r="AU396" s="17" t="s">
        <v>86</v>
      </c>
    </row>
    <row r="397" s="15" customFormat="1">
      <c r="A397" s="15"/>
      <c r="B397" s="259"/>
      <c r="C397" s="260"/>
      <c r="D397" s="234" t="s">
        <v>213</v>
      </c>
      <c r="E397" s="261" t="s">
        <v>1</v>
      </c>
      <c r="F397" s="262" t="s">
        <v>231</v>
      </c>
      <c r="G397" s="260"/>
      <c r="H397" s="261" t="s">
        <v>1</v>
      </c>
      <c r="I397" s="263"/>
      <c r="J397" s="260"/>
      <c r="K397" s="260"/>
      <c r="L397" s="264"/>
      <c r="M397" s="265"/>
      <c r="N397" s="266"/>
      <c r="O397" s="266"/>
      <c r="P397" s="266"/>
      <c r="Q397" s="266"/>
      <c r="R397" s="266"/>
      <c r="S397" s="266"/>
      <c r="T397" s="267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8" t="s">
        <v>213</v>
      </c>
      <c r="AU397" s="268" t="s">
        <v>86</v>
      </c>
      <c r="AV397" s="15" t="s">
        <v>84</v>
      </c>
      <c r="AW397" s="15" t="s">
        <v>32</v>
      </c>
      <c r="AX397" s="15" t="s">
        <v>76</v>
      </c>
      <c r="AY397" s="268" t="s">
        <v>199</v>
      </c>
    </row>
    <row r="398" s="13" customFormat="1">
      <c r="A398" s="13"/>
      <c r="B398" s="232"/>
      <c r="C398" s="233"/>
      <c r="D398" s="234" t="s">
        <v>213</v>
      </c>
      <c r="E398" s="235" t="s">
        <v>1</v>
      </c>
      <c r="F398" s="236" t="s">
        <v>669</v>
      </c>
      <c r="G398" s="233"/>
      <c r="H398" s="237">
        <v>20.138999999999999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213</v>
      </c>
      <c r="AU398" s="243" t="s">
        <v>86</v>
      </c>
      <c r="AV398" s="13" t="s">
        <v>86</v>
      </c>
      <c r="AW398" s="13" t="s">
        <v>32</v>
      </c>
      <c r="AX398" s="13" t="s">
        <v>84</v>
      </c>
      <c r="AY398" s="243" t="s">
        <v>199</v>
      </c>
    </row>
    <row r="399" s="2" customFormat="1" ht="21.75" customHeight="1">
      <c r="A399" s="38"/>
      <c r="B399" s="39"/>
      <c r="C399" s="219" t="s">
        <v>670</v>
      </c>
      <c r="D399" s="219" t="s">
        <v>201</v>
      </c>
      <c r="E399" s="220" t="s">
        <v>671</v>
      </c>
      <c r="F399" s="221" t="s">
        <v>672</v>
      </c>
      <c r="G399" s="222" t="s">
        <v>291</v>
      </c>
      <c r="H399" s="223">
        <v>589.62</v>
      </c>
      <c r="I399" s="224"/>
      <c r="J399" s="225">
        <f>ROUND(I399*H399,2)</f>
        <v>0</v>
      </c>
      <c r="K399" s="221" t="s">
        <v>204</v>
      </c>
      <c r="L399" s="44"/>
      <c r="M399" s="226" t="s">
        <v>1</v>
      </c>
      <c r="N399" s="227" t="s">
        <v>41</v>
      </c>
      <c r="O399" s="91"/>
      <c r="P399" s="228">
        <f>O399*H399</f>
        <v>0</v>
      </c>
      <c r="Q399" s="228">
        <v>0</v>
      </c>
      <c r="R399" s="228">
        <f>Q399*H399</f>
        <v>0</v>
      </c>
      <c r="S399" s="228">
        <v>0</v>
      </c>
      <c r="T399" s="229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0" t="s">
        <v>205</v>
      </c>
      <c r="AT399" s="230" t="s">
        <v>201</v>
      </c>
      <c r="AU399" s="230" t="s">
        <v>86</v>
      </c>
      <c r="AY399" s="17" t="s">
        <v>199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7" t="s">
        <v>84</v>
      </c>
      <c r="BK399" s="231">
        <f>ROUND(I399*H399,2)</f>
        <v>0</v>
      </c>
      <c r="BL399" s="17" t="s">
        <v>205</v>
      </c>
      <c r="BM399" s="230" t="s">
        <v>673</v>
      </c>
    </row>
    <row r="400" s="2" customFormat="1" ht="24.15" customHeight="1">
      <c r="A400" s="38"/>
      <c r="B400" s="39"/>
      <c r="C400" s="219" t="s">
        <v>674</v>
      </c>
      <c r="D400" s="219" t="s">
        <v>201</v>
      </c>
      <c r="E400" s="220" t="s">
        <v>675</v>
      </c>
      <c r="F400" s="221" t="s">
        <v>676</v>
      </c>
      <c r="G400" s="222" t="s">
        <v>291</v>
      </c>
      <c r="H400" s="223">
        <v>5306.5799999999999</v>
      </c>
      <c r="I400" s="224"/>
      <c r="J400" s="225">
        <f>ROUND(I400*H400,2)</f>
        <v>0</v>
      </c>
      <c r="K400" s="221" t="s">
        <v>204</v>
      </c>
      <c r="L400" s="44"/>
      <c r="M400" s="226" t="s">
        <v>1</v>
      </c>
      <c r="N400" s="227" t="s">
        <v>41</v>
      </c>
      <c r="O400" s="91"/>
      <c r="P400" s="228">
        <f>O400*H400</f>
        <v>0</v>
      </c>
      <c r="Q400" s="228">
        <v>0</v>
      </c>
      <c r="R400" s="228">
        <f>Q400*H400</f>
        <v>0</v>
      </c>
      <c r="S400" s="228">
        <v>0</v>
      </c>
      <c r="T400" s="229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0" t="s">
        <v>205</v>
      </c>
      <c r="AT400" s="230" t="s">
        <v>201</v>
      </c>
      <c r="AU400" s="230" t="s">
        <v>86</v>
      </c>
      <c r="AY400" s="17" t="s">
        <v>199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7" t="s">
        <v>84</v>
      </c>
      <c r="BK400" s="231">
        <f>ROUND(I400*H400,2)</f>
        <v>0</v>
      </c>
      <c r="BL400" s="17" t="s">
        <v>205</v>
      </c>
      <c r="BM400" s="230" t="s">
        <v>677</v>
      </c>
    </row>
    <row r="401" s="2" customFormat="1">
      <c r="A401" s="38"/>
      <c r="B401" s="39"/>
      <c r="C401" s="40"/>
      <c r="D401" s="234" t="s">
        <v>225</v>
      </c>
      <c r="E401" s="40"/>
      <c r="F401" s="255" t="s">
        <v>678</v>
      </c>
      <c r="G401" s="40"/>
      <c r="H401" s="40"/>
      <c r="I401" s="256"/>
      <c r="J401" s="40"/>
      <c r="K401" s="40"/>
      <c r="L401" s="44"/>
      <c r="M401" s="257"/>
      <c r="N401" s="258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225</v>
      </c>
      <c r="AU401" s="17" t="s">
        <v>86</v>
      </c>
    </row>
    <row r="402" s="13" customFormat="1">
      <c r="A402" s="13"/>
      <c r="B402" s="232"/>
      <c r="C402" s="233"/>
      <c r="D402" s="234" t="s">
        <v>213</v>
      </c>
      <c r="E402" s="233"/>
      <c r="F402" s="236" t="s">
        <v>679</v>
      </c>
      <c r="G402" s="233"/>
      <c r="H402" s="237">
        <v>5306.5799999999999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213</v>
      </c>
      <c r="AU402" s="243" t="s">
        <v>86</v>
      </c>
      <c r="AV402" s="13" t="s">
        <v>86</v>
      </c>
      <c r="AW402" s="13" t="s">
        <v>4</v>
      </c>
      <c r="AX402" s="13" t="s">
        <v>84</v>
      </c>
      <c r="AY402" s="243" t="s">
        <v>199</v>
      </c>
    </row>
    <row r="403" s="2" customFormat="1" ht="21.75" customHeight="1">
      <c r="A403" s="38"/>
      <c r="B403" s="39"/>
      <c r="C403" s="219" t="s">
        <v>680</v>
      </c>
      <c r="D403" s="219" t="s">
        <v>201</v>
      </c>
      <c r="E403" s="220" t="s">
        <v>681</v>
      </c>
      <c r="F403" s="221" t="s">
        <v>682</v>
      </c>
      <c r="G403" s="222" t="s">
        <v>291</v>
      </c>
      <c r="H403" s="223">
        <v>755.00099999999998</v>
      </c>
      <c r="I403" s="224"/>
      <c r="J403" s="225">
        <f>ROUND(I403*H403,2)</f>
        <v>0</v>
      </c>
      <c r="K403" s="221" t="s">
        <v>204</v>
      </c>
      <c r="L403" s="44"/>
      <c r="M403" s="226" t="s">
        <v>1</v>
      </c>
      <c r="N403" s="227" t="s">
        <v>41</v>
      </c>
      <c r="O403" s="91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0" t="s">
        <v>205</v>
      </c>
      <c r="AT403" s="230" t="s">
        <v>201</v>
      </c>
      <c r="AU403" s="230" t="s">
        <v>86</v>
      </c>
      <c r="AY403" s="17" t="s">
        <v>199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7" t="s">
        <v>84</v>
      </c>
      <c r="BK403" s="231">
        <f>ROUND(I403*H403,2)</f>
        <v>0</v>
      </c>
      <c r="BL403" s="17" t="s">
        <v>205</v>
      </c>
      <c r="BM403" s="230" t="s">
        <v>683</v>
      </c>
    </row>
    <row r="404" s="2" customFormat="1" ht="24.15" customHeight="1">
      <c r="A404" s="38"/>
      <c r="B404" s="39"/>
      <c r="C404" s="219" t="s">
        <v>684</v>
      </c>
      <c r="D404" s="219" t="s">
        <v>201</v>
      </c>
      <c r="E404" s="220" t="s">
        <v>685</v>
      </c>
      <c r="F404" s="221" t="s">
        <v>686</v>
      </c>
      <c r="G404" s="222" t="s">
        <v>291</v>
      </c>
      <c r="H404" s="223">
        <v>6795.009</v>
      </c>
      <c r="I404" s="224"/>
      <c r="J404" s="225">
        <f>ROUND(I404*H404,2)</f>
        <v>0</v>
      </c>
      <c r="K404" s="221" t="s">
        <v>204</v>
      </c>
      <c r="L404" s="44"/>
      <c r="M404" s="226" t="s">
        <v>1</v>
      </c>
      <c r="N404" s="227" t="s">
        <v>41</v>
      </c>
      <c r="O404" s="91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0" t="s">
        <v>205</v>
      </c>
      <c r="AT404" s="230" t="s">
        <v>201</v>
      </c>
      <c r="AU404" s="230" t="s">
        <v>86</v>
      </c>
      <c r="AY404" s="17" t="s">
        <v>199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7" t="s">
        <v>84</v>
      </c>
      <c r="BK404" s="231">
        <f>ROUND(I404*H404,2)</f>
        <v>0</v>
      </c>
      <c r="BL404" s="17" t="s">
        <v>205</v>
      </c>
      <c r="BM404" s="230" t="s">
        <v>687</v>
      </c>
    </row>
    <row r="405" s="2" customFormat="1">
      <c r="A405" s="38"/>
      <c r="B405" s="39"/>
      <c r="C405" s="40"/>
      <c r="D405" s="234" t="s">
        <v>225</v>
      </c>
      <c r="E405" s="40"/>
      <c r="F405" s="255" t="s">
        <v>678</v>
      </c>
      <c r="G405" s="40"/>
      <c r="H405" s="40"/>
      <c r="I405" s="256"/>
      <c r="J405" s="40"/>
      <c r="K405" s="40"/>
      <c r="L405" s="44"/>
      <c r="M405" s="257"/>
      <c r="N405" s="258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225</v>
      </c>
      <c r="AU405" s="17" t="s">
        <v>86</v>
      </c>
    </row>
    <row r="406" s="13" customFormat="1">
      <c r="A406" s="13"/>
      <c r="B406" s="232"/>
      <c r="C406" s="233"/>
      <c r="D406" s="234" t="s">
        <v>213</v>
      </c>
      <c r="E406" s="233"/>
      <c r="F406" s="236" t="s">
        <v>688</v>
      </c>
      <c r="G406" s="233"/>
      <c r="H406" s="237">
        <v>6795.009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213</v>
      </c>
      <c r="AU406" s="243" t="s">
        <v>86</v>
      </c>
      <c r="AV406" s="13" t="s">
        <v>86</v>
      </c>
      <c r="AW406" s="13" t="s">
        <v>4</v>
      </c>
      <c r="AX406" s="13" t="s">
        <v>84</v>
      </c>
      <c r="AY406" s="243" t="s">
        <v>199</v>
      </c>
    </row>
    <row r="407" s="2" customFormat="1" ht="37.8" customHeight="1">
      <c r="A407" s="38"/>
      <c r="B407" s="39"/>
      <c r="C407" s="219" t="s">
        <v>689</v>
      </c>
      <c r="D407" s="219" t="s">
        <v>201</v>
      </c>
      <c r="E407" s="220" t="s">
        <v>690</v>
      </c>
      <c r="F407" s="221" t="s">
        <v>691</v>
      </c>
      <c r="G407" s="222" t="s">
        <v>291</v>
      </c>
      <c r="H407" s="223">
        <v>424.86599999999999</v>
      </c>
      <c r="I407" s="224"/>
      <c r="J407" s="225">
        <f>ROUND(I407*H407,2)</f>
        <v>0</v>
      </c>
      <c r="K407" s="221" t="s">
        <v>204</v>
      </c>
      <c r="L407" s="44"/>
      <c r="M407" s="226" t="s">
        <v>1</v>
      </c>
      <c r="N407" s="227" t="s">
        <v>41</v>
      </c>
      <c r="O407" s="91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0" t="s">
        <v>205</v>
      </c>
      <c r="AT407" s="230" t="s">
        <v>201</v>
      </c>
      <c r="AU407" s="230" t="s">
        <v>86</v>
      </c>
      <c r="AY407" s="17" t="s">
        <v>199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7" t="s">
        <v>84</v>
      </c>
      <c r="BK407" s="231">
        <f>ROUND(I407*H407,2)</f>
        <v>0</v>
      </c>
      <c r="BL407" s="17" t="s">
        <v>205</v>
      </c>
      <c r="BM407" s="230" t="s">
        <v>692</v>
      </c>
    </row>
    <row r="408" s="2" customFormat="1" ht="44.25" customHeight="1">
      <c r="A408" s="38"/>
      <c r="B408" s="39"/>
      <c r="C408" s="219" t="s">
        <v>693</v>
      </c>
      <c r="D408" s="219" t="s">
        <v>201</v>
      </c>
      <c r="E408" s="220" t="s">
        <v>694</v>
      </c>
      <c r="F408" s="221" t="s">
        <v>695</v>
      </c>
      <c r="G408" s="222" t="s">
        <v>291</v>
      </c>
      <c r="H408" s="223">
        <v>254.97</v>
      </c>
      <c r="I408" s="224"/>
      <c r="J408" s="225">
        <f>ROUND(I408*H408,2)</f>
        <v>0</v>
      </c>
      <c r="K408" s="221" t="s">
        <v>204</v>
      </c>
      <c r="L408" s="44"/>
      <c r="M408" s="226" t="s">
        <v>1</v>
      </c>
      <c r="N408" s="227" t="s">
        <v>41</v>
      </c>
      <c r="O408" s="91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0" t="s">
        <v>205</v>
      </c>
      <c r="AT408" s="230" t="s">
        <v>201</v>
      </c>
      <c r="AU408" s="230" t="s">
        <v>86</v>
      </c>
      <c r="AY408" s="17" t="s">
        <v>199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7" t="s">
        <v>84</v>
      </c>
      <c r="BK408" s="231">
        <f>ROUND(I408*H408,2)</f>
        <v>0</v>
      </c>
      <c r="BL408" s="17" t="s">
        <v>205</v>
      </c>
      <c r="BM408" s="230" t="s">
        <v>696</v>
      </c>
    </row>
    <row r="409" s="2" customFormat="1" ht="44.25" customHeight="1">
      <c r="A409" s="38"/>
      <c r="B409" s="39"/>
      <c r="C409" s="219" t="s">
        <v>697</v>
      </c>
      <c r="D409" s="219" t="s">
        <v>201</v>
      </c>
      <c r="E409" s="220" t="s">
        <v>698</v>
      </c>
      <c r="F409" s="221" t="s">
        <v>699</v>
      </c>
      <c r="G409" s="222" t="s">
        <v>291</v>
      </c>
      <c r="H409" s="223">
        <v>644.64599999999996</v>
      </c>
      <c r="I409" s="224"/>
      <c r="J409" s="225">
        <f>ROUND(I409*H409,2)</f>
        <v>0</v>
      </c>
      <c r="K409" s="221" t="s">
        <v>204</v>
      </c>
      <c r="L409" s="44"/>
      <c r="M409" s="226" t="s">
        <v>1</v>
      </c>
      <c r="N409" s="227" t="s">
        <v>41</v>
      </c>
      <c r="O409" s="91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0" t="s">
        <v>205</v>
      </c>
      <c r="AT409" s="230" t="s">
        <v>201</v>
      </c>
      <c r="AU409" s="230" t="s">
        <v>86</v>
      </c>
      <c r="AY409" s="17" t="s">
        <v>199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7" t="s">
        <v>84</v>
      </c>
      <c r="BK409" s="231">
        <f>ROUND(I409*H409,2)</f>
        <v>0</v>
      </c>
      <c r="BL409" s="17" t="s">
        <v>205</v>
      </c>
      <c r="BM409" s="230" t="s">
        <v>700</v>
      </c>
    </row>
    <row r="410" s="2" customFormat="1">
      <c r="A410" s="38"/>
      <c r="B410" s="39"/>
      <c r="C410" s="40"/>
      <c r="D410" s="234" t="s">
        <v>225</v>
      </c>
      <c r="E410" s="40"/>
      <c r="F410" s="255" t="s">
        <v>701</v>
      </c>
      <c r="G410" s="40"/>
      <c r="H410" s="40"/>
      <c r="I410" s="256"/>
      <c r="J410" s="40"/>
      <c r="K410" s="40"/>
      <c r="L410" s="44"/>
      <c r="M410" s="257"/>
      <c r="N410" s="258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225</v>
      </c>
      <c r="AU410" s="17" t="s">
        <v>86</v>
      </c>
    </row>
    <row r="411" s="12" customFormat="1" ht="22.8" customHeight="1">
      <c r="A411" s="12"/>
      <c r="B411" s="203"/>
      <c r="C411" s="204"/>
      <c r="D411" s="205" t="s">
        <v>75</v>
      </c>
      <c r="E411" s="217" t="s">
        <v>702</v>
      </c>
      <c r="F411" s="217" t="s">
        <v>703</v>
      </c>
      <c r="G411" s="204"/>
      <c r="H411" s="204"/>
      <c r="I411" s="207"/>
      <c r="J411" s="218">
        <f>BK411</f>
        <v>0</v>
      </c>
      <c r="K411" s="204"/>
      <c r="L411" s="209"/>
      <c r="M411" s="210"/>
      <c r="N411" s="211"/>
      <c r="O411" s="211"/>
      <c r="P411" s="212">
        <f>P412</f>
        <v>0</v>
      </c>
      <c r="Q411" s="211"/>
      <c r="R411" s="212">
        <f>R412</f>
        <v>0</v>
      </c>
      <c r="S411" s="211"/>
      <c r="T411" s="213">
        <f>T412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4" t="s">
        <v>84</v>
      </c>
      <c r="AT411" s="215" t="s">
        <v>75</v>
      </c>
      <c r="AU411" s="215" t="s">
        <v>84</v>
      </c>
      <c r="AY411" s="214" t="s">
        <v>199</v>
      </c>
      <c r="BK411" s="216">
        <f>BK412</f>
        <v>0</v>
      </c>
    </row>
    <row r="412" s="2" customFormat="1" ht="24.15" customHeight="1">
      <c r="A412" s="38"/>
      <c r="B412" s="39"/>
      <c r="C412" s="219" t="s">
        <v>704</v>
      </c>
      <c r="D412" s="219" t="s">
        <v>201</v>
      </c>
      <c r="E412" s="220" t="s">
        <v>705</v>
      </c>
      <c r="F412" s="221" t="s">
        <v>706</v>
      </c>
      <c r="G412" s="222" t="s">
        <v>291</v>
      </c>
      <c r="H412" s="223">
        <v>696.57600000000002</v>
      </c>
      <c r="I412" s="224"/>
      <c r="J412" s="225">
        <f>ROUND(I412*H412,2)</f>
        <v>0</v>
      </c>
      <c r="K412" s="221" t="s">
        <v>204</v>
      </c>
      <c r="L412" s="44"/>
      <c r="M412" s="226" t="s">
        <v>1</v>
      </c>
      <c r="N412" s="227" t="s">
        <v>41</v>
      </c>
      <c r="O412" s="91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0" t="s">
        <v>205</v>
      </c>
      <c r="AT412" s="230" t="s">
        <v>201</v>
      </c>
      <c r="AU412" s="230" t="s">
        <v>86</v>
      </c>
      <c r="AY412" s="17" t="s">
        <v>199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7" t="s">
        <v>84</v>
      </c>
      <c r="BK412" s="231">
        <f>ROUND(I412*H412,2)</f>
        <v>0</v>
      </c>
      <c r="BL412" s="17" t="s">
        <v>205</v>
      </c>
      <c r="BM412" s="230" t="s">
        <v>707</v>
      </c>
    </row>
    <row r="413" s="12" customFormat="1" ht="25.92" customHeight="1">
      <c r="A413" s="12"/>
      <c r="B413" s="203"/>
      <c r="C413" s="204"/>
      <c r="D413" s="205" t="s">
        <v>75</v>
      </c>
      <c r="E413" s="206" t="s">
        <v>708</v>
      </c>
      <c r="F413" s="206" t="s">
        <v>709</v>
      </c>
      <c r="G413" s="204"/>
      <c r="H413" s="204"/>
      <c r="I413" s="207"/>
      <c r="J413" s="208">
        <f>BK413</f>
        <v>0</v>
      </c>
      <c r="K413" s="204"/>
      <c r="L413" s="209"/>
      <c r="M413" s="210"/>
      <c r="N413" s="211"/>
      <c r="O413" s="211"/>
      <c r="P413" s="212">
        <f>SUM(P414:P422)</f>
        <v>0</v>
      </c>
      <c r="Q413" s="211"/>
      <c r="R413" s="212">
        <f>SUM(R414:R422)</f>
        <v>0</v>
      </c>
      <c r="S413" s="211"/>
      <c r="T413" s="213">
        <f>SUM(T414:T422)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4" t="s">
        <v>205</v>
      </c>
      <c r="AT413" s="215" t="s">
        <v>75</v>
      </c>
      <c r="AU413" s="215" t="s">
        <v>76</v>
      </c>
      <c r="AY413" s="214" t="s">
        <v>199</v>
      </c>
      <c r="BK413" s="216">
        <f>SUM(BK414:BK422)</f>
        <v>0</v>
      </c>
    </row>
    <row r="414" s="2" customFormat="1" ht="16.5" customHeight="1">
      <c r="A414" s="38"/>
      <c r="B414" s="39"/>
      <c r="C414" s="219" t="s">
        <v>710</v>
      </c>
      <c r="D414" s="219" t="s">
        <v>201</v>
      </c>
      <c r="E414" s="220" t="s">
        <v>711</v>
      </c>
      <c r="F414" s="221" t="s">
        <v>712</v>
      </c>
      <c r="G414" s="222" t="s">
        <v>713</v>
      </c>
      <c r="H414" s="223">
        <v>100</v>
      </c>
      <c r="I414" s="224"/>
      <c r="J414" s="225">
        <f>ROUND(I414*H414,2)</f>
        <v>0</v>
      </c>
      <c r="K414" s="221" t="s">
        <v>204</v>
      </c>
      <c r="L414" s="44"/>
      <c r="M414" s="226" t="s">
        <v>1</v>
      </c>
      <c r="N414" s="227" t="s">
        <v>41</v>
      </c>
      <c r="O414" s="91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0" t="s">
        <v>714</v>
      </c>
      <c r="AT414" s="230" t="s">
        <v>201</v>
      </c>
      <c r="AU414" s="230" t="s">
        <v>84</v>
      </c>
      <c r="AY414" s="17" t="s">
        <v>199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7" t="s">
        <v>84</v>
      </c>
      <c r="BK414" s="231">
        <f>ROUND(I414*H414,2)</f>
        <v>0</v>
      </c>
      <c r="BL414" s="17" t="s">
        <v>714</v>
      </c>
      <c r="BM414" s="230" t="s">
        <v>715</v>
      </c>
    </row>
    <row r="415" s="15" customFormat="1">
      <c r="A415" s="15"/>
      <c r="B415" s="259"/>
      <c r="C415" s="260"/>
      <c r="D415" s="234" t="s">
        <v>213</v>
      </c>
      <c r="E415" s="261" t="s">
        <v>1</v>
      </c>
      <c r="F415" s="262" t="s">
        <v>716</v>
      </c>
      <c r="G415" s="260"/>
      <c r="H415" s="261" t="s">
        <v>1</v>
      </c>
      <c r="I415" s="263"/>
      <c r="J415" s="260"/>
      <c r="K415" s="260"/>
      <c r="L415" s="264"/>
      <c r="M415" s="265"/>
      <c r="N415" s="266"/>
      <c r="O415" s="266"/>
      <c r="P415" s="266"/>
      <c r="Q415" s="266"/>
      <c r="R415" s="266"/>
      <c r="S415" s="266"/>
      <c r="T415" s="267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8" t="s">
        <v>213</v>
      </c>
      <c r="AU415" s="268" t="s">
        <v>84</v>
      </c>
      <c r="AV415" s="15" t="s">
        <v>84</v>
      </c>
      <c r="AW415" s="15" t="s">
        <v>32</v>
      </c>
      <c r="AX415" s="15" t="s">
        <v>76</v>
      </c>
      <c r="AY415" s="268" t="s">
        <v>199</v>
      </c>
    </row>
    <row r="416" s="13" customFormat="1">
      <c r="A416" s="13"/>
      <c r="B416" s="232"/>
      <c r="C416" s="233"/>
      <c r="D416" s="234" t="s">
        <v>213</v>
      </c>
      <c r="E416" s="235" t="s">
        <v>1</v>
      </c>
      <c r="F416" s="236" t="s">
        <v>670</v>
      </c>
      <c r="G416" s="233"/>
      <c r="H416" s="237">
        <v>100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213</v>
      </c>
      <c r="AU416" s="243" t="s">
        <v>84</v>
      </c>
      <c r="AV416" s="13" t="s">
        <v>86</v>
      </c>
      <c r="AW416" s="13" t="s">
        <v>32</v>
      </c>
      <c r="AX416" s="13" t="s">
        <v>84</v>
      </c>
      <c r="AY416" s="243" t="s">
        <v>199</v>
      </c>
    </row>
    <row r="417" s="2" customFormat="1" ht="21.75" customHeight="1">
      <c r="A417" s="38"/>
      <c r="B417" s="39"/>
      <c r="C417" s="219" t="s">
        <v>717</v>
      </c>
      <c r="D417" s="219" t="s">
        <v>201</v>
      </c>
      <c r="E417" s="220" t="s">
        <v>718</v>
      </c>
      <c r="F417" s="221" t="s">
        <v>719</v>
      </c>
      <c r="G417" s="222" t="s">
        <v>713</v>
      </c>
      <c r="H417" s="223">
        <v>50</v>
      </c>
      <c r="I417" s="224"/>
      <c r="J417" s="225">
        <f>ROUND(I417*H417,2)</f>
        <v>0</v>
      </c>
      <c r="K417" s="221" t="s">
        <v>204</v>
      </c>
      <c r="L417" s="44"/>
      <c r="M417" s="226" t="s">
        <v>1</v>
      </c>
      <c r="N417" s="227" t="s">
        <v>41</v>
      </c>
      <c r="O417" s="91"/>
      <c r="P417" s="228">
        <f>O417*H417</f>
        <v>0</v>
      </c>
      <c r="Q417" s="228">
        <v>0</v>
      </c>
      <c r="R417" s="228">
        <f>Q417*H417</f>
        <v>0</v>
      </c>
      <c r="S417" s="228">
        <v>0</v>
      </c>
      <c r="T417" s="229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0" t="s">
        <v>714</v>
      </c>
      <c r="AT417" s="230" t="s">
        <v>201</v>
      </c>
      <c r="AU417" s="230" t="s">
        <v>84</v>
      </c>
      <c r="AY417" s="17" t="s">
        <v>199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7" t="s">
        <v>84</v>
      </c>
      <c r="BK417" s="231">
        <f>ROUND(I417*H417,2)</f>
        <v>0</v>
      </c>
      <c r="BL417" s="17" t="s">
        <v>714</v>
      </c>
      <c r="BM417" s="230" t="s">
        <v>720</v>
      </c>
    </row>
    <row r="418" s="15" customFormat="1">
      <c r="A418" s="15"/>
      <c r="B418" s="259"/>
      <c r="C418" s="260"/>
      <c r="D418" s="234" t="s">
        <v>213</v>
      </c>
      <c r="E418" s="261" t="s">
        <v>1</v>
      </c>
      <c r="F418" s="262" t="s">
        <v>721</v>
      </c>
      <c r="G418" s="260"/>
      <c r="H418" s="261" t="s">
        <v>1</v>
      </c>
      <c r="I418" s="263"/>
      <c r="J418" s="260"/>
      <c r="K418" s="260"/>
      <c r="L418" s="264"/>
      <c r="M418" s="265"/>
      <c r="N418" s="266"/>
      <c r="O418" s="266"/>
      <c r="P418" s="266"/>
      <c r="Q418" s="266"/>
      <c r="R418" s="266"/>
      <c r="S418" s="266"/>
      <c r="T418" s="267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8" t="s">
        <v>213</v>
      </c>
      <c r="AU418" s="268" t="s">
        <v>84</v>
      </c>
      <c r="AV418" s="15" t="s">
        <v>84</v>
      </c>
      <c r="AW418" s="15" t="s">
        <v>32</v>
      </c>
      <c r="AX418" s="15" t="s">
        <v>76</v>
      </c>
      <c r="AY418" s="268" t="s">
        <v>199</v>
      </c>
    </row>
    <row r="419" s="13" customFormat="1">
      <c r="A419" s="13"/>
      <c r="B419" s="232"/>
      <c r="C419" s="233"/>
      <c r="D419" s="234" t="s">
        <v>213</v>
      </c>
      <c r="E419" s="235" t="s">
        <v>1</v>
      </c>
      <c r="F419" s="236" t="s">
        <v>444</v>
      </c>
      <c r="G419" s="233"/>
      <c r="H419" s="237">
        <v>50</v>
      </c>
      <c r="I419" s="238"/>
      <c r="J419" s="233"/>
      <c r="K419" s="233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213</v>
      </c>
      <c r="AU419" s="243" t="s">
        <v>84</v>
      </c>
      <c r="AV419" s="13" t="s">
        <v>86</v>
      </c>
      <c r="AW419" s="13" t="s">
        <v>32</v>
      </c>
      <c r="AX419" s="13" t="s">
        <v>84</v>
      </c>
      <c r="AY419" s="243" t="s">
        <v>199</v>
      </c>
    </row>
    <row r="420" s="2" customFormat="1" ht="16.5" customHeight="1">
      <c r="A420" s="38"/>
      <c r="B420" s="39"/>
      <c r="C420" s="219" t="s">
        <v>722</v>
      </c>
      <c r="D420" s="219" t="s">
        <v>201</v>
      </c>
      <c r="E420" s="220" t="s">
        <v>723</v>
      </c>
      <c r="F420" s="221" t="s">
        <v>724</v>
      </c>
      <c r="G420" s="222" t="s">
        <v>713</v>
      </c>
      <c r="H420" s="223">
        <v>100</v>
      </c>
      <c r="I420" s="224"/>
      <c r="J420" s="225">
        <f>ROUND(I420*H420,2)</f>
        <v>0</v>
      </c>
      <c r="K420" s="221" t="s">
        <v>204</v>
      </c>
      <c r="L420" s="44"/>
      <c r="M420" s="226" t="s">
        <v>1</v>
      </c>
      <c r="N420" s="227" t="s">
        <v>41</v>
      </c>
      <c r="O420" s="91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0" t="s">
        <v>714</v>
      </c>
      <c r="AT420" s="230" t="s">
        <v>201</v>
      </c>
      <c r="AU420" s="230" t="s">
        <v>84</v>
      </c>
      <c r="AY420" s="17" t="s">
        <v>199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7" t="s">
        <v>84</v>
      </c>
      <c r="BK420" s="231">
        <f>ROUND(I420*H420,2)</f>
        <v>0</v>
      </c>
      <c r="BL420" s="17" t="s">
        <v>714</v>
      </c>
      <c r="BM420" s="230" t="s">
        <v>725</v>
      </c>
    </row>
    <row r="421" s="15" customFormat="1">
      <c r="A421" s="15"/>
      <c r="B421" s="259"/>
      <c r="C421" s="260"/>
      <c r="D421" s="234" t="s">
        <v>213</v>
      </c>
      <c r="E421" s="261" t="s">
        <v>1</v>
      </c>
      <c r="F421" s="262" t="s">
        <v>726</v>
      </c>
      <c r="G421" s="260"/>
      <c r="H421" s="261" t="s">
        <v>1</v>
      </c>
      <c r="I421" s="263"/>
      <c r="J421" s="260"/>
      <c r="K421" s="260"/>
      <c r="L421" s="264"/>
      <c r="M421" s="265"/>
      <c r="N421" s="266"/>
      <c r="O421" s="266"/>
      <c r="P421" s="266"/>
      <c r="Q421" s="266"/>
      <c r="R421" s="266"/>
      <c r="S421" s="266"/>
      <c r="T421" s="267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8" t="s">
        <v>213</v>
      </c>
      <c r="AU421" s="268" t="s">
        <v>84</v>
      </c>
      <c r="AV421" s="15" t="s">
        <v>84</v>
      </c>
      <c r="AW421" s="15" t="s">
        <v>32</v>
      </c>
      <c r="AX421" s="15" t="s">
        <v>76</v>
      </c>
      <c r="AY421" s="268" t="s">
        <v>199</v>
      </c>
    </row>
    <row r="422" s="13" customFormat="1">
      <c r="A422" s="13"/>
      <c r="B422" s="232"/>
      <c r="C422" s="233"/>
      <c r="D422" s="234" t="s">
        <v>213</v>
      </c>
      <c r="E422" s="235" t="s">
        <v>1</v>
      </c>
      <c r="F422" s="236" t="s">
        <v>670</v>
      </c>
      <c r="G422" s="233"/>
      <c r="H422" s="237">
        <v>100</v>
      </c>
      <c r="I422" s="238"/>
      <c r="J422" s="233"/>
      <c r="K422" s="233"/>
      <c r="L422" s="239"/>
      <c r="M422" s="279"/>
      <c r="N422" s="280"/>
      <c r="O422" s="280"/>
      <c r="P422" s="280"/>
      <c r="Q422" s="280"/>
      <c r="R422" s="280"/>
      <c r="S422" s="280"/>
      <c r="T422" s="28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213</v>
      </c>
      <c r="AU422" s="243" t="s">
        <v>84</v>
      </c>
      <c r="AV422" s="13" t="s">
        <v>86</v>
      </c>
      <c r="AW422" s="13" t="s">
        <v>32</v>
      </c>
      <c r="AX422" s="13" t="s">
        <v>84</v>
      </c>
      <c r="AY422" s="243" t="s">
        <v>199</v>
      </c>
    </row>
    <row r="423" s="2" customFormat="1" ht="6.96" customHeight="1">
      <c r="A423" s="38"/>
      <c r="B423" s="66"/>
      <c r="C423" s="67"/>
      <c r="D423" s="67"/>
      <c r="E423" s="67"/>
      <c r="F423" s="67"/>
      <c r="G423" s="67"/>
      <c r="H423" s="67"/>
      <c r="I423" s="67"/>
      <c r="J423" s="67"/>
      <c r="K423" s="67"/>
      <c r="L423" s="44"/>
      <c r="M423" s="38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</row>
  </sheetData>
  <sheetProtection sheet="1" autoFilter="0" formatColumns="0" formatRows="0" objects="1" scenarios="1" spinCount="100000" saltValue="+kRcMlGbTcRVlNdSxzZ7Vp6u0VsILiaabHUlQuoUkZuJnbHY/tJAG/5Nue9GOoMjLynqSmLpfQeRv5YwLSkKPQ==" hashValue="xVVEH56px/yKUrf+Au+wdHzcGWD13Va+qtANdGGvkWHjlccwZsLoYsb13Wm4ZVxdz3VfK2T4x2n6FC2TPB/WmA==" algorithmName="SHA-512" password="CC35"/>
  <autoFilter ref="C125:K42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136" t="s">
        <v>727</v>
      </c>
      <c r="BA2" s="136" t="s">
        <v>728</v>
      </c>
      <c r="BB2" s="136" t="s">
        <v>122</v>
      </c>
      <c r="BC2" s="136" t="s">
        <v>729</v>
      </c>
      <c r="BD2" s="136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  <c r="AZ3" s="136" t="s">
        <v>730</v>
      </c>
      <c r="BA3" s="136" t="s">
        <v>731</v>
      </c>
      <c r="BB3" s="136" t="s">
        <v>161</v>
      </c>
      <c r="BC3" s="136" t="s">
        <v>237</v>
      </c>
      <c r="BD3" s="136" t="s">
        <v>97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732</v>
      </c>
      <c r="BA4" s="136" t="s">
        <v>733</v>
      </c>
      <c r="BB4" s="136" t="s">
        <v>161</v>
      </c>
      <c r="BC4" s="136" t="s">
        <v>284</v>
      </c>
      <c r="BD4" s="136" t="s">
        <v>97</v>
      </c>
    </row>
    <row r="5" s="1" customFormat="1" ht="6.96" customHeight="1">
      <c r="B5" s="20"/>
      <c r="L5" s="20"/>
      <c r="AZ5" s="136" t="s">
        <v>734</v>
      </c>
      <c r="BA5" s="136" t="s">
        <v>735</v>
      </c>
      <c r="BB5" s="136" t="s">
        <v>161</v>
      </c>
      <c r="BC5" s="136" t="s">
        <v>162</v>
      </c>
      <c r="BD5" s="136" t="s">
        <v>97</v>
      </c>
    </row>
    <row r="6" s="1" customFormat="1" ht="12" customHeight="1">
      <c r="B6" s="20"/>
      <c r="D6" s="141" t="s">
        <v>16</v>
      </c>
      <c r="L6" s="20"/>
      <c r="AZ6" s="136" t="s">
        <v>736</v>
      </c>
      <c r="BA6" s="136" t="s">
        <v>737</v>
      </c>
      <c r="BB6" s="136" t="s">
        <v>161</v>
      </c>
      <c r="BC6" s="136" t="s">
        <v>237</v>
      </c>
      <c r="BD6" s="136" t="s">
        <v>97</v>
      </c>
    </row>
    <row r="7" s="1" customFormat="1" ht="16.5" customHeight="1">
      <c r="B7" s="20"/>
      <c r="E7" s="142" t="str">
        <f>'Rekapitulace stavby'!K6</f>
        <v>LITOMĚŘICKÁ - DOPRAVNÍ ÚPRAVY</v>
      </c>
      <c r="F7" s="141"/>
      <c r="G7" s="141"/>
      <c r="H7" s="141"/>
      <c r="L7" s="20"/>
      <c r="AZ7" s="136" t="s">
        <v>738</v>
      </c>
      <c r="BA7" s="136" t="s">
        <v>739</v>
      </c>
      <c r="BB7" s="136" t="s">
        <v>122</v>
      </c>
      <c r="BC7" s="136" t="s">
        <v>740</v>
      </c>
      <c r="BD7" s="136" t="s">
        <v>97</v>
      </c>
    </row>
    <row r="8" s="2" customFormat="1" ht="12" customHeight="1">
      <c r="A8" s="38"/>
      <c r="B8" s="44"/>
      <c r="C8" s="38"/>
      <c r="D8" s="141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741</v>
      </c>
      <c r="BA8" s="136" t="s">
        <v>742</v>
      </c>
      <c r="BB8" s="136" t="s">
        <v>122</v>
      </c>
      <c r="BC8" s="136" t="s">
        <v>743</v>
      </c>
      <c r="BD8" s="136" t="s">
        <v>97</v>
      </c>
    </row>
    <row r="9" s="2" customFormat="1" ht="16.5" customHeight="1">
      <c r="A9" s="38"/>
      <c r="B9" s="44"/>
      <c r="C9" s="38"/>
      <c r="D9" s="38"/>
      <c r="E9" s="143" t="s">
        <v>744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745</v>
      </c>
      <c r="BA9" s="136" t="s">
        <v>746</v>
      </c>
      <c r="BB9" s="136" t="s">
        <v>122</v>
      </c>
      <c r="BC9" s="136" t="s">
        <v>162</v>
      </c>
      <c r="BD9" s="136" t="s">
        <v>97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747</v>
      </c>
      <c r="BA10" s="136" t="s">
        <v>748</v>
      </c>
      <c r="BB10" s="136" t="s">
        <v>144</v>
      </c>
      <c r="BC10" s="136" t="s">
        <v>749</v>
      </c>
      <c r="BD10" s="136" t="s">
        <v>97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24. 1. 2024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750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ROUND((SUM(BE120:BE236)),  2)</f>
        <v>0</v>
      </c>
      <c r="G33" s="38"/>
      <c r="H33" s="38"/>
      <c r="I33" s="156">
        <v>0.20999999999999999</v>
      </c>
      <c r="J33" s="155">
        <f>ROUND(((SUM(BE120:BE236))*I33),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42</v>
      </c>
      <c r="F34" s="155">
        <f>ROUND((SUM(BF120:BF236)),  2)</f>
        <v>0</v>
      </c>
      <c r="G34" s="38"/>
      <c r="H34" s="38"/>
      <c r="I34" s="156">
        <v>0.12</v>
      </c>
      <c r="J34" s="155">
        <f>ROUND(((SUM(BF120:BF236))*I34),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ROUND((SUM(BG120:BG236)),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ROUND((SUM(BH120:BH236)),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ROUND((SUM(BI120:BI236)),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170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5" t="str">
        <f>E7</f>
        <v>LITOMĚŘICKÁ - DOPRAVNÍ ÚPRAVY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ZRN2 -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TEPLICE</v>
      </c>
      <c r="G89" s="40"/>
      <c r="H89" s="40"/>
      <c r="I89" s="32" t="s">
        <v>22</v>
      </c>
      <c r="J89" s="79" t="str">
        <f>IF(J12="","",J12)</f>
        <v>24. 1. 2024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TEPLICE</v>
      </c>
      <c r="G91" s="40"/>
      <c r="H91" s="40"/>
      <c r="I91" s="32" t="s">
        <v>30</v>
      </c>
      <c r="J91" s="36" t="str">
        <f>E21</f>
        <v>RICHARD HUBENÝ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ING.VLADIMÍR PLHÁK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171</v>
      </c>
      <c r="D94" s="177"/>
      <c r="E94" s="177"/>
      <c r="F94" s="177"/>
      <c r="G94" s="177"/>
      <c r="H94" s="177"/>
      <c r="I94" s="177"/>
      <c r="J94" s="178" t="s">
        <v>172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173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174</v>
      </c>
    </row>
    <row r="97" hidden="1" s="9" customFormat="1" ht="24.96" customHeight="1">
      <c r="A97" s="9"/>
      <c r="B97" s="180"/>
      <c r="C97" s="181"/>
      <c r="D97" s="182" t="s">
        <v>751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752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753</v>
      </c>
      <c r="E99" s="189"/>
      <c r="F99" s="189"/>
      <c r="G99" s="189"/>
      <c r="H99" s="189"/>
      <c r="I99" s="189"/>
      <c r="J99" s="190">
        <f>J199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754</v>
      </c>
      <c r="E100" s="189"/>
      <c r="F100" s="189"/>
      <c r="G100" s="189"/>
      <c r="H100" s="189"/>
      <c r="I100" s="189"/>
      <c r="J100" s="190">
        <f>J228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185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5" t="str">
        <f>E7</f>
        <v>LITOMĚŘICKÁ - DOPRAVNÍ ÚPRAVY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113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ZRN2 - VEŘEJNÉ OSVĚTLENÍ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TEPLICE</v>
      </c>
      <c r="G114" s="40"/>
      <c r="H114" s="40"/>
      <c r="I114" s="32" t="s">
        <v>22</v>
      </c>
      <c r="J114" s="79" t="str">
        <f>IF(J12="","",J12)</f>
        <v>24. 1. 2024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STATUTÁRNÍ MĚSTO TEPLICE</v>
      </c>
      <c r="G116" s="40"/>
      <c r="H116" s="40"/>
      <c r="I116" s="32" t="s">
        <v>30</v>
      </c>
      <c r="J116" s="36" t="str">
        <f>E21</f>
        <v>RICHARD HUBENÝ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ING.VLADIMÍR PLHÁK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2"/>
      <c r="B119" s="193"/>
      <c r="C119" s="194" t="s">
        <v>186</v>
      </c>
      <c r="D119" s="195" t="s">
        <v>61</v>
      </c>
      <c r="E119" s="195" t="s">
        <v>57</v>
      </c>
      <c r="F119" s="195" t="s">
        <v>58</v>
      </c>
      <c r="G119" s="195" t="s">
        <v>187</v>
      </c>
      <c r="H119" s="195" t="s">
        <v>188</v>
      </c>
      <c r="I119" s="195" t="s">
        <v>189</v>
      </c>
      <c r="J119" s="195" t="s">
        <v>172</v>
      </c>
      <c r="K119" s="196" t="s">
        <v>190</v>
      </c>
      <c r="L119" s="197"/>
      <c r="M119" s="100" t="s">
        <v>1</v>
      </c>
      <c r="N119" s="101" t="s">
        <v>40</v>
      </c>
      <c r="O119" s="101" t="s">
        <v>191</v>
      </c>
      <c r="P119" s="101" t="s">
        <v>192</v>
      </c>
      <c r="Q119" s="101" t="s">
        <v>193</v>
      </c>
      <c r="R119" s="101" t="s">
        <v>194</v>
      </c>
      <c r="S119" s="101" t="s">
        <v>195</v>
      </c>
      <c r="T119" s="102" t="s">
        <v>196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8"/>
      <c r="B120" s="39"/>
      <c r="C120" s="107" t="s">
        <v>197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1.6824325000000002</v>
      </c>
      <c r="S120" s="104"/>
      <c r="T120" s="201">
        <f>T121</f>
        <v>9.4499999999999993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174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315</v>
      </c>
      <c r="F121" s="206" t="s">
        <v>755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P122+P199+P228</f>
        <v>0</v>
      </c>
      <c r="Q121" s="211"/>
      <c r="R121" s="212">
        <f>R122+R199+R228</f>
        <v>1.6824325000000002</v>
      </c>
      <c r="S121" s="211"/>
      <c r="T121" s="213">
        <f>T122+T199+T228</f>
        <v>9.4499999999999993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97</v>
      </c>
      <c r="AT121" s="215" t="s">
        <v>75</v>
      </c>
      <c r="AU121" s="215" t="s">
        <v>76</v>
      </c>
      <c r="AY121" s="214" t="s">
        <v>199</v>
      </c>
      <c r="BK121" s="216">
        <f>BK122+BK199+BK228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756</v>
      </c>
      <c r="F122" s="217" t="s">
        <v>757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SUM(P123:P198)</f>
        <v>0</v>
      </c>
      <c r="Q122" s="211"/>
      <c r="R122" s="212">
        <f>SUM(R123:R198)</f>
        <v>1.5212000000000001</v>
      </c>
      <c r="S122" s="211"/>
      <c r="T122" s="213">
        <f>SUM(T123:T198)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97</v>
      </c>
      <c r="AT122" s="215" t="s">
        <v>75</v>
      </c>
      <c r="AU122" s="215" t="s">
        <v>84</v>
      </c>
      <c r="AY122" s="214" t="s">
        <v>199</v>
      </c>
      <c r="BK122" s="216">
        <f>SUM(BK123:BK198)</f>
        <v>0</v>
      </c>
    </row>
    <row r="123" s="2" customFormat="1" ht="24.15" customHeight="1">
      <c r="A123" s="38"/>
      <c r="B123" s="39"/>
      <c r="C123" s="219" t="s">
        <v>84</v>
      </c>
      <c r="D123" s="219" t="s">
        <v>201</v>
      </c>
      <c r="E123" s="220" t="s">
        <v>758</v>
      </c>
      <c r="F123" s="221" t="s">
        <v>759</v>
      </c>
      <c r="G123" s="222" t="s">
        <v>161</v>
      </c>
      <c r="H123" s="223">
        <v>50</v>
      </c>
      <c r="I123" s="224"/>
      <c r="J123" s="225">
        <f>ROUND(I123*H123,2)</f>
        <v>0</v>
      </c>
      <c r="K123" s="221" t="s">
        <v>204</v>
      </c>
      <c r="L123" s="44"/>
      <c r="M123" s="226" t="s">
        <v>1</v>
      </c>
      <c r="N123" s="227" t="s">
        <v>41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505</v>
      </c>
      <c r="AT123" s="230" t="s">
        <v>201</v>
      </c>
      <c r="AU123" s="230" t="s">
        <v>86</v>
      </c>
      <c r="AY123" s="17" t="s">
        <v>199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84</v>
      </c>
      <c r="BK123" s="231">
        <f>ROUND(I123*H123,2)</f>
        <v>0</v>
      </c>
      <c r="BL123" s="17" t="s">
        <v>505</v>
      </c>
      <c r="BM123" s="230" t="s">
        <v>760</v>
      </c>
    </row>
    <row r="124" s="2" customFormat="1">
      <c r="A124" s="38"/>
      <c r="B124" s="39"/>
      <c r="C124" s="40"/>
      <c r="D124" s="234" t="s">
        <v>225</v>
      </c>
      <c r="E124" s="40"/>
      <c r="F124" s="255" t="s">
        <v>761</v>
      </c>
      <c r="G124" s="40"/>
      <c r="H124" s="40"/>
      <c r="I124" s="256"/>
      <c r="J124" s="40"/>
      <c r="K124" s="40"/>
      <c r="L124" s="44"/>
      <c r="M124" s="257"/>
      <c r="N124" s="25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225</v>
      </c>
      <c r="AU124" s="17" t="s">
        <v>86</v>
      </c>
    </row>
    <row r="125" s="13" customFormat="1">
      <c r="A125" s="13"/>
      <c r="B125" s="232"/>
      <c r="C125" s="233"/>
      <c r="D125" s="234" t="s">
        <v>213</v>
      </c>
      <c r="E125" s="235" t="s">
        <v>1</v>
      </c>
      <c r="F125" s="236" t="s">
        <v>734</v>
      </c>
      <c r="G125" s="233"/>
      <c r="H125" s="237">
        <v>10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213</v>
      </c>
      <c r="AU125" s="243" t="s">
        <v>86</v>
      </c>
      <c r="AV125" s="13" t="s">
        <v>86</v>
      </c>
      <c r="AW125" s="13" t="s">
        <v>32</v>
      </c>
      <c r="AX125" s="13" t="s">
        <v>84</v>
      </c>
      <c r="AY125" s="243" t="s">
        <v>199</v>
      </c>
    </row>
    <row r="126" s="13" customFormat="1">
      <c r="A126" s="13"/>
      <c r="B126" s="232"/>
      <c r="C126" s="233"/>
      <c r="D126" s="234" t="s">
        <v>213</v>
      </c>
      <c r="E126" s="233"/>
      <c r="F126" s="236" t="s">
        <v>762</v>
      </c>
      <c r="G126" s="233"/>
      <c r="H126" s="237">
        <v>50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213</v>
      </c>
      <c r="AU126" s="243" t="s">
        <v>86</v>
      </c>
      <c r="AV126" s="13" t="s">
        <v>86</v>
      </c>
      <c r="AW126" s="13" t="s">
        <v>4</v>
      </c>
      <c r="AX126" s="13" t="s">
        <v>84</v>
      </c>
      <c r="AY126" s="243" t="s">
        <v>199</v>
      </c>
    </row>
    <row r="127" s="2" customFormat="1" ht="24.15" customHeight="1">
      <c r="A127" s="38"/>
      <c r="B127" s="39"/>
      <c r="C127" s="219" t="s">
        <v>86</v>
      </c>
      <c r="D127" s="219" t="s">
        <v>201</v>
      </c>
      <c r="E127" s="220" t="s">
        <v>763</v>
      </c>
      <c r="F127" s="221" t="s">
        <v>764</v>
      </c>
      <c r="G127" s="222" t="s">
        <v>161</v>
      </c>
      <c r="H127" s="223">
        <v>80</v>
      </c>
      <c r="I127" s="224"/>
      <c r="J127" s="225">
        <f>ROUND(I127*H127,2)</f>
        <v>0</v>
      </c>
      <c r="K127" s="221" t="s">
        <v>204</v>
      </c>
      <c r="L127" s="44"/>
      <c r="M127" s="226" t="s">
        <v>1</v>
      </c>
      <c r="N127" s="227" t="s">
        <v>41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505</v>
      </c>
      <c r="AT127" s="230" t="s">
        <v>201</v>
      </c>
      <c r="AU127" s="230" t="s">
        <v>86</v>
      </c>
      <c r="AY127" s="17" t="s">
        <v>199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84</v>
      </c>
      <c r="BK127" s="231">
        <f>ROUND(I127*H127,2)</f>
        <v>0</v>
      </c>
      <c r="BL127" s="17" t="s">
        <v>505</v>
      </c>
      <c r="BM127" s="230" t="s">
        <v>765</v>
      </c>
    </row>
    <row r="128" s="2" customFormat="1">
      <c r="A128" s="38"/>
      <c r="B128" s="39"/>
      <c r="C128" s="40"/>
      <c r="D128" s="234" t="s">
        <v>225</v>
      </c>
      <c r="E128" s="40"/>
      <c r="F128" s="255" t="s">
        <v>766</v>
      </c>
      <c r="G128" s="40"/>
      <c r="H128" s="40"/>
      <c r="I128" s="256"/>
      <c r="J128" s="40"/>
      <c r="K128" s="40"/>
      <c r="L128" s="44"/>
      <c r="M128" s="257"/>
      <c r="N128" s="25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225</v>
      </c>
      <c r="AU128" s="17" t="s">
        <v>86</v>
      </c>
    </row>
    <row r="129" s="13" customFormat="1">
      <c r="A129" s="13"/>
      <c r="B129" s="232"/>
      <c r="C129" s="233"/>
      <c r="D129" s="234" t="s">
        <v>213</v>
      </c>
      <c r="E129" s="235" t="s">
        <v>1</v>
      </c>
      <c r="F129" s="236" t="s">
        <v>732</v>
      </c>
      <c r="G129" s="233"/>
      <c r="H129" s="237">
        <v>20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213</v>
      </c>
      <c r="AU129" s="243" t="s">
        <v>86</v>
      </c>
      <c r="AV129" s="13" t="s">
        <v>86</v>
      </c>
      <c r="AW129" s="13" t="s">
        <v>32</v>
      </c>
      <c r="AX129" s="13" t="s">
        <v>84</v>
      </c>
      <c r="AY129" s="243" t="s">
        <v>199</v>
      </c>
    </row>
    <row r="130" s="13" customFormat="1">
      <c r="A130" s="13"/>
      <c r="B130" s="232"/>
      <c r="C130" s="233"/>
      <c r="D130" s="234" t="s">
        <v>213</v>
      </c>
      <c r="E130" s="233"/>
      <c r="F130" s="236" t="s">
        <v>767</v>
      </c>
      <c r="G130" s="233"/>
      <c r="H130" s="237">
        <v>80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213</v>
      </c>
      <c r="AU130" s="243" t="s">
        <v>86</v>
      </c>
      <c r="AV130" s="13" t="s">
        <v>86</v>
      </c>
      <c r="AW130" s="13" t="s">
        <v>4</v>
      </c>
      <c r="AX130" s="13" t="s">
        <v>84</v>
      </c>
      <c r="AY130" s="243" t="s">
        <v>199</v>
      </c>
    </row>
    <row r="131" s="2" customFormat="1" ht="33" customHeight="1">
      <c r="A131" s="38"/>
      <c r="B131" s="39"/>
      <c r="C131" s="219" t="s">
        <v>97</v>
      </c>
      <c r="D131" s="219" t="s">
        <v>201</v>
      </c>
      <c r="E131" s="220" t="s">
        <v>768</v>
      </c>
      <c r="F131" s="221" t="s">
        <v>769</v>
      </c>
      <c r="G131" s="222" t="s">
        <v>161</v>
      </c>
      <c r="H131" s="223">
        <v>20</v>
      </c>
      <c r="I131" s="224"/>
      <c r="J131" s="225">
        <f>ROUND(I131*H131,2)</f>
        <v>0</v>
      </c>
      <c r="K131" s="221" t="s">
        <v>204</v>
      </c>
      <c r="L131" s="44"/>
      <c r="M131" s="226" t="s">
        <v>1</v>
      </c>
      <c r="N131" s="227" t="s">
        <v>41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505</v>
      </c>
      <c r="AT131" s="230" t="s">
        <v>201</v>
      </c>
      <c r="AU131" s="230" t="s">
        <v>86</v>
      </c>
      <c r="AY131" s="17" t="s">
        <v>199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84</v>
      </c>
      <c r="BK131" s="231">
        <f>ROUND(I131*H131,2)</f>
        <v>0</v>
      </c>
      <c r="BL131" s="17" t="s">
        <v>505</v>
      </c>
      <c r="BM131" s="230" t="s">
        <v>770</v>
      </c>
    </row>
    <row r="132" s="13" customFormat="1">
      <c r="A132" s="13"/>
      <c r="B132" s="232"/>
      <c r="C132" s="233"/>
      <c r="D132" s="234" t="s">
        <v>213</v>
      </c>
      <c r="E132" s="235" t="s">
        <v>1</v>
      </c>
      <c r="F132" s="236" t="s">
        <v>732</v>
      </c>
      <c r="G132" s="233"/>
      <c r="H132" s="237">
        <v>20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213</v>
      </c>
      <c r="AU132" s="243" t="s">
        <v>86</v>
      </c>
      <c r="AV132" s="13" t="s">
        <v>86</v>
      </c>
      <c r="AW132" s="13" t="s">
        <v>32</v>
      </c>
      <c r="AX132" s="13" t="s">
        <v>84</v>
      </c>
      <c r="AY132" s="243" t="s">
        <v>199</v>
      </c>
    </row>
    <row r="133" s="2" customFormat="1" ht="24.15" customHeight="1">
      <c r="A133" s="38"/>
      <c r="B133" s="39"/>
      <c r="C133" s="269" t="s">
        <v>205</v>
      </c>
      <c r="D133" s="269" t="s">
        <v>315</v>
      </c>
      <c r="E133" s="270" t="s">
        <v>771</v>
      </c>
      <c r="F133" s="271" t="s">
        <v>772</v>
      </c>
      <c r="G133" s="272" t="s">
        <v>161</v>
      </c>
      <c r="H133" s="273">
        <v>20</v>
      </c>
      <c r="I133" s="274"/>
      <c r="J133" s="275">
        <f>ROUND(I133*H133,2)</f>
        <v>0</v>
      </c>
      <c r="K133" s="271" t="s">
        <v>204</v>
      </c>
      <c r="L133" s="276"/>
      <c r="M133" s="277" t="s">
        <v>1</v>
      </c>
      <c r="N133" s="278" t="s">
        <v>41</v>
      </c>
      <c r="O133" s="91"/>
      <c r="P133" s="228">
        <f>O133*H133</f>
        <v>0</v>
      </c>
      <c r="Q133" s="228">
        <v>0.0037000000000000002</v>
      </c>
      <c r="R133" s="228">
        <f>Q133*H133</f>
        <v>0.07400000000000001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773</v>
      </c>
      <c r="AT133" s="230" t="s">
        <v>315</v>
      </c>
      <c r="AU133" s="230" t="s">
        <v>86</v>
      </c>
      <c r="AY133" s="17" t="s">
        <v>199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84</v>
      </c>
      <c r="BK133" s="231">
        <f>ROUND(I133*H133,2)</f>
        <v>0</v>
      </c>
      <c r="BL133" s="17" t="s">
        <v>773</v>
      </c>
      <c r="BM133" s="230" t="s">
        <v>774</v>
      </c>
    </row>
    <row r="134" s="13" customFormat="1">
      <c r="A134" s="13"/>
      <c r="B134" s="232"/>
      <c r="C134" s="233"/>
      <c r="D134" s="234" t="s">
        <v>213</v>
      </c>
      <c r="E134" s="235" t="s">
        <v>1</v>
      </c>
      <c r="F134" s="236" t="s">
        <v>732</v>
      </c>
      <c r="G134" s="233"/>
      <c r="H134" s="237">
        <v>20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213</v>
      </c>
      <c r="AU134" s="243" t="s">
        <v>86</v>
      </c>
      <c r="AV134" s="13" t="s">
        <v>86</v>
      </c>
      <c r="AW134" s="13" t="s">
        <v>32</v>
      </c>
      <c r="AX134" s="13" t="s">
        <v>84</v>
      </c>
      <c r="AY134" s="243" t="s">
        <v>199</v>
      </c>
    </row>
    <row r="135" s="2" customFormat="1" ht="24.15" customHeight="1">
      <c r="A135" s="38"/>
      <c r="B135" s="39"/>
      <c r="C135" s="219" t="s">
        <v>135</v>
      </c>
      <c r="D135" s="219" t="s">
        <v>201</v>
      </c>
      <c r="E135" s="220" t="s">
        <v>775</v>
      </c>
      <c r="F135" s="221" t="s">
        <v>776</v>
      </c>
      <c r="G135" s="222" t="s">
        <v>161</v>
      </c>
      <c r="H135" s="223">
        <v>10</v>
      </c>
      <c r="I135" s="224"/>
      <c r="J135" s="225">
        <f>ROUND(I135*H135,2)</f>
        <v>0</v>
      </c>
      <c r="K135" s="221" t="s">
        <v>204</v>
      </c>
      <c r="L135" s="44"/>
      <c r="M135" s="226" t="s">
        <v>1</v>
      </c>
      <c r="N135" s="227" t="s">
        <v>41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505</v>
      </c>
      <c r="AT135" s="230" t="s">
        <v>201</v>
      </c>
      <c r="AU135" s="230" t="s">
        <v>86</v>
      </c>
      <c r="AY135" s="17" t="s">
        <v>199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84</v>
      </c>
      <c r="BK135" s="231">
        <f>ROUND(I135*H135,2)</f>
        <v>0</v>
      </c>
      <c r="BL135" s="17" t="s">
        <v>505</v>
      </c>
      <c r="BM135" s="230" t="s">
        <v>777</v>
      </c>
    </row>
    <row r="136" s="13" customFormat="1">
      <c r="A136" s="13"/>
      <c r="B136" s="232"/>
      <c r="C136" s="233"/>
      <c r="D136" s="234" t="s">
        <v>213</v>
      </c>
      <c r="E136" s="235" t="s">
        <v>1</v>
      </c>
      <c r="F136" s="236" t="s">
        <v>734</v>
      </c>
      <c r="G136" s="233"/>
      <c r="H136" s="237">
        <v>10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213</v>
      </c>
      <c r="AU136" s="243" t="s">
        <v>86</v>
      </c>
      <c r="AV136" s="13" t="s">
        <v>86</v>
      </c>
      <c r="AW136" s="13" t="s">
        <v>32</v>
      </c>
      <c r="AX136" s="13" t="s">
        <v>84</v>
      </c>
      <c r="AY136" s="243" t="s">
        <v>199</v>
      </c>
    </row>
    <row r="137" s="2" customFormat="1" ht="16.5" customHeight="1">
      <c r="A137" s="38"/>
      <c r="B137" s="39"/>
      <c r="C137" s="269" t="s">
        <v>221</v>
      </c>
      <c r="D137" s="269" t="s">
        <v>315</v>
      </c>
      <c r="E137" s="270" t="s">
        <v>778</v>
      </c>
      <c r="F137" s="271" t="s">
        <v>779</v>
      </c>
      <c r="G137" s="272" t="s">
        <v>161</v>
      </c>
      <c r="H137" s="273">
        <v>8</v>
      </c>
      <c r="I137" s="274"/>
      <c r="J137" s="275">
        <f>ROUND(I137*H137,2)</f>
        <v>0</v>
      </c>
      <c r="K137" s="271" t="s">
        <v>780</v>
      </c>
      <c r="L137" s="276"/>
      <c r="M137" s="277" t="s">
        <v>1</v>
      </c>
      <c r="N137" s="278" t="s">
        <v>41</v>
      </c>
      <c r="O137" s="91"/>
      <c r="P137" s="228">
        <f>O137*H137</f>
        <v>0</v>
      </c>
      <c r="Q137" s="228">
        <v>0.02</v>
      </c>
      <c r="R137" s="228">
        <f>Q137*H137</f>
        <v>0.16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773</v>
      </c>
      <c r="AT137" s="230" t="s">
        <v>315</v>
      </c>
      <c r="AU137" s="230" t="s">
        <v>86</v>
      </c>
      <c r="AY137" s="17" t="s">
        <v>199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84</v>
      </c>
      <c r="BK137" s="231">
        <f>ROUND(I137*H137,2)</f>
        <v>0</v>
      </c>
      <c r="BL137" s="17" t="s">
        <v>773</v>
      </c>
      <c r="BM137" s="230" t="s">
        <v>781</v>
      </c>
    </row>
    <row r="138" s="15" customFormat="1">
      <c r="A138" s="15"/>
      <c r="B138" s="259"/>
      <c r="C138" s="260"/>
      <c r="D138" s="234" t="s">
        <v>213</v>
      </c>
      <c r="E138" s="261" t="s">
        <v>1</v>
      </c>
      <c r="F138" s="262" t="s">
        <v>782</v>
      </c>
      <c r="G138" s="260"/>
      <c r="H138" s="261" t="s">
        <v>1</v>
      </c>
      <c r="I138" s="263"/>
      <c r="J138" s="260"/>
      <c r="K138" s="260"/>
      <c r="L138" s="264"/>
      <c r="M138" s="265"/>
      <c r="N138" s="266"/>
      <c r="O138" s="266"/>
      <c r="P138" s="266"/>
      <c r="Q138" s="266"/>
      <c r="R138" s="266"/>
      <c r="S138" s="266"/>
      <c r="T138" s="26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8" t="s">
        <v>213</v>
      </c>
      <c r="AU138" s="268" t="s">
        <v>86</v>
      </c>
      <c r="AV138" s="15" t="s">
        <v>84</v>
      </c>
      <c r="AW138" s="15" t="s">
        <v>32</v>
      </c>
      <c r="AX138" s="15" t="s">
        <v>76</v>
      </c>
      <c r="AY138" s="268" t="s">
        <v>199</v>
      </c>
    </row>
    <row r="139" s="15" customFormat="1">
      <c r="A139" s="15"/>
      <c r="B139" s="259"/>
      <c r="C139" s="260"/>
      <c r="D139" s="234" t="s">
        <v>213</v>
      </c>
      <c r="E139" s="261" t="s">
        <v>1</v>
      </c>
      <c r="F139" s="262" t="s">
        <v>783</v>
      </c>
      <c r="G139" s="260"/>
      <c r="H139" s="261" t="s">
        <v>1</v>
      </c>
      <c r="I139" s="263"/>
      <c r="J139" s="260"/>
      <c r="K139" s="260"/>
      <c r="L139" s="264"/>
      <c r="M139" s="265"/>
      <c r="N139" s="266"/>
      <c r="O139" s="266"/>
      <c r="P139" s="266"/>
      <c r="Q139" s="266"/>
      <c r="R139" s="266"/>
      <c r="S139" s="266"/>
      <c r="T139" s="26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8" t="s">
        <v>213</v>
      </c>
      <c r="AU139" s="268" t="s">
        <v>86</v>
      </c>
      <c r="AV139" s="15" t="s">
        <v>84</v>
      </c>
      <c r="AW139" s="15" t="s">
        <v>32</v>
      </c>
      <c r="AX139" s="15" t="s">
        <v>76</v>
      </c>
      <c r="AY139" s="268" t="s">
        <v>199</v>
      </c>
    </row>
    <row r="140" s="13" customFormat="1">
      <c r="A140" s="13"/>
      <c r="B140" s="232"/>
      <c r="C140" s="233"/>
      <c r="D140" s="234" t="s">
        <v>213</v>
      </c>
      <c r="E140" s="235" t="s">
        <v>1</v>
      </c>
      <c r="F140" s="236" t="s">
        <v>233</v>
      </c>
      <c r="G140" s="233"/>
      <c r="H140" s="237">
        <v>8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213</v>
      </c>
      <c r="AU140" s="243" t="s">
        <v>86</v>
      </c>
      <c r="AV140" s="13" t="s">
        <v>86</v>
      </c>
      <c r="AW140" s="13" t="s">
        <v>32</v>
      </c>
      <c r="AX140" s="13" t="s">
        <v>84</v>
      </c>
      <c r="AY140" s="243" t="s">
        <v>199</v>
      </c>
    </row>
    <row r="141" s="2" customFormat="1" ht="16.5" customHeight="1">
      <c r="A141" s="38"/>
      <c r="B141" s="39"/>
      <c r="C141" s="269" t="s">
        <v>227</v>
      </c>
      <c r="D141" s="269" t="s">
        <v>315</v>
      </c>
      <c r="E141" s="270" t="s">
        <v>784</v>
      </c>
      <c r="F141" s="271" t="s">
        <v>779</v>
      </c>
      <c r="G141" s="272" t="s">
        <v>161</v>
      </c>
      <c r="H141" s="273">
        <v>2</v>
      </c>
      <c r="I141" s="274"/>
      <c r="J141" s="275">
        <f>ROUND(I141*H141,2)</f>
        <v>0</v>
      </c>
      <c r="K141" s="271" t="s">
        <v>780</v>
      </c>
      <c r="L141" s="276"/>
      <c r="M141" s="277" t="s">
        <v>1</v>
      </c>
      <c r="N141" s="278" t="s">
        <v>41</v>
      </c>
      <c r="O141" s="91"/>
      <c r="P141" s="228">
        <f>O141*H141</f>
        <v>0</v>
      </c>
      <c r="Q141" s="228">
        <v>0.02</v>
      </c>
      <c r="R141" s="228">
        <f>Q141*H141</f>
        <v>0.040000000000000001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773</v>
      </c>
      <c r="AT141" s="230" t="s">
        <v>315</v>
      </c>
      <c r="AU141" s="230" t="s">
        <v>86</v>
      </c>
      <c r="AY141" s="17" t="s">
        <v>199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84</v>
      </c>
      <c r="BK141" s="231">
        <f>ROUND(I141*H141,2)</f>
        <v>0</v>
      </c>
      <c r="BL141" s="17" t="s">
        <v>773</v>
      </c>
      <c r="BM141" s="230" t="s">
        <v>785</v>
      </c>
    </row>
    <row r="142" s="15" customFormat="1">
      <c r="A142" s="15"/>
      <c r="B142" s="259"/>
      <c r="C142" s="260"/>
      <c r="D142" s="234" t="s">
        <v>213</v>
      </c>
      <c r="E142" s="261" t="s">
        <v>1</v>
      </c>
      <c r="F142" s="262" t="s">
        <v>782</v>
      </c>
      <c r="G142" s="260"/>
      <c r="H142" s="261" t="s">
        <v>1</v>
      </c>
      <c r="I142" s="263"/>
      <c r="J142" s="260"/>
      <c r="K142" s="260"/>
      <c r="L142" s="264"/>
      <c r="M142" s="265"/>
      <c r="N142" s="266"/>
      <c r="O142" s="266"/>
      <c r="P142" s="266"/>
      <c r="Q142" s="266"/>
      <c r="R142" s="266"/>
      <c r="S142" s="266"/>
      <c r="T142" s="26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8" t="s">
        <v>213</v>
      </c>
      <c r="AU142" s="268" t="s">
        <v>86</v>
      </c>
      <c r="AV142" s="15" t="s">
        <v>84</v>
      </c>
      <c r="AW142" s="15" t="s">
        <v>32</v>
      </c>
      <c r="AX142" s="15" t="s">
        <v>76</v>
      </c>
      <c r="AY142" s="268" t="s">
        <v>199</v>
      </c>
    </row>
    <row r="143" s="15" customFormat="1">
      <c r="A143" s="15"/>
      <c r="B143" s="259"/>
      <c r="C143" s="260"/>
      <c r="D143" s="234" t="s">
        <v>213</v>
      </c>
      <c r="E143" s="261" t="s">
        <v>1</v>
      </c>
      <c r="F143" s="262" t="s">
        <v>786</v>
      </c>
      <c r="G143" s="260"/>
      <c r="H143" s="261" t="s">
        <v>1</v>
      </c>
      <c r="I143" s="263"/>
      <c r="J143" s="260"/>
      <c r="K143" s="260"/>
      <c r="L143" s="264"/>
      <c r="M143" s="265"/>
      <c r="N143" s="266"/>
      <c r="O143" s="266"/>
      <c r="P143" s="266"/>
      <c r="Q143" s="266"/>
      <c r="R143" s="266"/>
      <c r="S143" s="266"/>
      <c r="T143" s="26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8" t="s">
        <v>213</v>
      </c>
      <c r="AU143" s="268" t="s">
        <v>86</v>
      </c>
      <c r="AV143" s="15" t="s">
        <v>84</v>
      </c>
      <c r="AW143" s="15" t="s">
        <v>32</v>
      </c>
      <c r="AX143" s="15" t="s">
        <v>76</v>
      </c>
      <c r="AY143" s="268" t="s">
        <v>199</v>
      </c>
    </row>
    <row r="144" s="13" customFormat="1">
      <c r="A144" s="13"/>
      <c r="B144" s="232"/>
      <c r="C144" s="233"/>
      <c r="D144" s="234" t="s">
        <v>213</v>
      </c>
      <c r="E144" s="235" t="s">
        <v>1</v>
      </c>
      <c r="F144" s="236" t="s">
        <v>86</v>
      </c>
      <c r="G144" s="233"/>
      <c r="H144" s="237">
        <v>2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213</v>
      </c>
      <c r="AU144" s="243" t="s">
        <v>86</v>
      </c>
      <c r="AV144" s="13" t="s">
        <v>86</v>
      </c>
      <c r="AW144" s="13" t="s">
        <v>32</v>
      </c>
      <c r="AX144" s="13" t="s">
        <v>84</v>
      </c>
      <c r="AY144" s="243" t="s">
        <v>199</v>
      </c>
    </row>
    <row r="145" s="2" customFormat="1" ht="24.15" customHeight="1">
      <c r="A145" s="38"/>
      <c r="B145" s="39"/>
      <c r="C145" s="219" t="s">
        <v>233</v>
      </c>
      <c r="D145" s="219" t="s">
        <v>201</v>
      </c>
      <c r="E145" s="220" t="s">
        <v>787</v>
      </c>
      <c r="F145" s="221" t="s">
        <v>788</v>
      </c>
      <c r="G145" s="222" t="s">
        <v>161</v>
      </c>
      <c r="H145" s="223">
        <v>9</v>
      </c>
      <c r="I145" s="224"/>
      <c r="J145" s="225">
        <f>ROUND(I145*H145,2)</f>
        <v>0</v>
      </c>
      <c r="K145" s="221" t="s">
        <v>204</v>
      </c>
      <c r="L145" s="44"/>
      <c r="M145" s="226" t="s">
        <v>1</v>
      </c>
      <c r="N145" s="227" t="s">
        <v>41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505</v>
      </c>
      <c r="AT145" s="230" t="s">
        <v>201</v>
      </c>
      <c r="AU145" s="230" t="s">
        <v>86</v>
      </c>
      <c r="AY145" s="17" t="s">
        <v>199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84</v>
      </c>
      <c r="BK145" s="231">
        <f>ROUND(I145*H145,2)</f>
        <v>0</v>
      </c>
      <c r="BL145" s="17" t="s">
        <v>505</v>
      </c>
      <c r="BM145" s="230" t="s">
        <v>789</v>
      </c>
    </row>
    <row r="146" s="13" customFormat="1">
      <c r="A146" s="13"/>
      <c r="B146" s="232"/>
      <c r="C146" s="233"/>
      <c r="D146" s="234" t="s">
        <v>213</v>
      </c>
      <c r="E146" s="235" t="s">
        <v>1</v>
      </c>
      <c r="F146" s="236" t="s">
        <v>730</v>
      </c>
      <c r="G146" s="233"/>
      <c r="H146" s="237">
        <v>9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213</v>
      </c>
      <c r="AU146" s="243" t="s">
        <v>86</v>
      </c>
      <c r="AV146" s="13" t="s">
        <v>86</v>
      </c>
      <c r="AW146" s="13" t="s">
        <v>32</v>
      </c>
      <c r="AX146" s="13" t="s">
        <v>84</v>
      </c>
      <c r="AY146" s="243" t="s">
        <v>199</v>
      </c>
    </row>
    <row r="147" s="2" customFormat="1" ht="16.5" customHeight="1">
      <c r="A147" s="38"/>
      <c r="B147" s="39"/>
      <c r="C147" s="269" t="s">
        <v>237</v>
      </c>
      <c r="D147" s="269" t="s">
        <v>315</v>
      </c>
      <c r="E147" s="270" t="s">
        <v>790</v>
      </c>
      <c r="F147" s="271" t="s">
        <v>791</v>
      </c>
      <c r="G147" s="272" t="s">
        <v>161</v>
      </c>
      <c r="H147" s="273">
        <v>7</v>
      </c>
      <c r="I147" s="274"/>
      <c r="J147" s="275">
        <f>ROUND(I147*H147,2)</f>
        <v>0</v>
      </c>
      <c r="K147" s="271" t="s">
        <v>780</v>
      </c>
      <c r="L147" s="276"/>
      <c r="M147" s="277" t="s">
        <v>1</v>
      </c>
      <c r="N147" s="278" t="s">
        <v>41</v>
      </c>
      <c r="O147" s="91"/>
      <c r="P147" s="228">
        <f>O147*H147</f>
        <v>0</v>
      </c>
      <c r="Q147" s="228">
        <v>0.059999999999999998</v>
      </c>
      <c r="R147" s="228">
        <f>Q147*H147</f>
        <v>0.41999999999999998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773</v>
      </c>
      <c r="AT147" s="230" t="s">
        <v>315</v>
      </c>
      <c r="AU147" s="230" t="s">
        <v>86</v>
      </c>
      <c r="AY147" s="17" t="s">
        <v>199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84</v>
      </c>
      <c r="BK147" s="231">
        <f>ROUND(I147*H147,2)</f>
        <v>0</v>
      </c>
      <c r="BL147" s="17" t="s">
        <v>773</v>
      </c>
      <c r="BM147" s="230" t="s">
        <v>792</v>
      </c>
    </row>
    <row r="148" s="15" customFormat="1">
      <c r="A148" s="15"/>
      <c r="B148" s="259"/>
      <c r="C148" s="260"/>
      <c r="D148" s="234" t="s">
        <v>213</v>
      </c>
      <c r="E148" s="261" t="s">
        <v>1</v>
      </c>
      <c r="F148" s="262" t="s">
        <v>793</v>
      </c>
      <c r="G148" s="260"/>
      <c r="H148" s="261" t="s">
        <v>1</v>
      </c>
      <c r="I148" s="263"/>
      <c r="J148" s="260"/>
      <c r="K148" s="260"/>
      <c r="L148" s="264"/>
      <c r="M148" s="265"/>
      <c r="N148" s="266"/>
      <c r="O148" s="266"/>
      <c r="P148" s="266"/>
      <c r="Q148" s="266"/>
      <c r="R148" s="266"/>
      <c r="S148" s="266"/>
      <c r="T148" s="26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8" t="s">
        <v>213</v>
      </c>
      <c r="AU148" s="268" t="s">
        <v>86</v>
      </c>
      <c r="AV148" s="15" t="s">
        <v>84</v>
      </c>
      <c r="AW148" s="15" t="s">
        <v>32</v>
      </c>
      <c r="AX148" s="15" t="s">
        <v>76</v>
      </c>
      <c r="AY148" s="268" t="s">
        <v>199</v>
      </c>
    </row>
    <row r="149" s="13" customFormat="1">
      <c r="A149" s="13"/>
      <c r="B149" s="232"/>
      <c r="C149" s="233"/>
      <c r="D149" s="234" t="s">
        <v>213</v>
      </c>
      <c r="E149" s="235" t="s">
        <v>1</v>
      </c>
      <c r="F149" s="236" t="s">
        <v>227</v>
      </c>
      <c r="G149" s="233"/>
      <c r="H149" s="237">
        <v>7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213</v>
      </c>
      <c r="AU149" s="243" t="s">
        <v>86</v>
      </c>
      <c r="AV149" s="13" t="s">
        <v>86</v>
      </c>
      <c r="AW149" s="13" t="s">
        <v>32</v>
      </c>
      <c r="AX149" s="13" t="s">
        <v>84</v>
      </c>
      <c r="AY149" s="243" t="s">
        <v>199</v>
      </c>
    </row>
    <row r="150" s="2" customFormat="1" ht="16.5" customHeight="1">
      <c r="A150" s="38"/>
      <c r="B150" s="39"/>
      <c r="C150" s="269" t="s">
        <v>162</v>
      </c>
      <c r="D150" s="269" t="s">
        <v>315</v>
      </c>
      <c r="E150" s="270" t="s">
        <v>794</v>
      </c>
      <c r="F150" s="271" t="s">
        <v>791</v>
      </c>
      <c r="G150" s="272" t="s">
        <v>161</v>
      </c>
      <c r="H150" s="273">
        <v>2</v>
      </c>
      <c r="I150" s="274"/>
      <c r="J150" s="275">
        <f>ROUND(I150*H150,2)</f>
        <v>0</v>
      </c>
      <c r="K150" s="271" t="s">
        <v>780</v>
      </c>
      <c r="L150" s="276"/>
      <c r="M150" s="277" t="s">
        <v>1</v>
      </c>
      <c r="N150" s="278" t="s">
        <v>41</v>
      </c>
      <c r="O150" s="91"/>
      <c r="P150" s="228">
        <f>O150*H150</f>
        <v>0</v>
      </c>
      <c r="Q150" s="228">
        <v>0.059999999999999998</v>
      </c>
      <c r="R150" s="228">
        <f>Q150*H150</f>
        <v>0.12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773</v>
      </c>
      <c r="AT150" s="230" t="s">
        <v>315</v>
      </c>
      <c r="AU150" s="230" t="s">
        <v>86</v>
      </c>
      <c r="AY150" s="17" t="s">
        <v>199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84</v>
      </c>
      <c r="BK150" s="231">
        <f>ROUND(I150*H150,2)</f>
        <v>0</v>
      </c>
      <c r="BL150" s="17" t="s">
        <v>773</v>
      </c>
      <c r="BM150" s="230" t="s">
        <v>795</v>
      </c>
    </row>
    <row r="151" s="15" customFormat="1">
      <c r="A151" s="15"/>
      <c r="B151" s="259"/>
      <c r="C151" s="260"/>
      <c r="D151" s="234" t="s">
        <v>213</v>
      </c>
      <c r="E151" s="261" t="s">
        <v>1</v>
      </c>
      <c r="F151" s="262" t="s">
        <v>793</v>
      </c>
      <c r="G151" s="260"/>
      <c r="H151" s="261" t="s">
        <v>1</v>
      </c>
      <c r="I151" s="263"/>
      <c r="J151" s="260"/>
      <c r="K151" s="260"/>
      <c r="L151" s="264"/>
      <c r="M151" s="265"/>
      <c r="N151" s="266"/>
      <c r="O151" s="266"/>
      <c r="P151" s="266"/>
      <c r="Q151" s="266"/>
      <c r="R151" s="266"/>
      <c r="S151" s="266"/>
      <c r="T151" s="26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8" t="s">
        <v>213</v>
      </c>
      <c r="AU151" s="268" t="s">
        <v>86</v>
      </c>
      <c r="AV151" s="15" t="s">
        <v>84</v>
      </c>
      <c r="AW151" s="15" t="s">
        <v>32</v>
      </c>
      <c r="AX151" s="15" t="s">
        <v>76</v>
      </c>
      <c r="AY151" s="268" t="s">
        <v>199</v>
      </c>
    </row>
    <row r="152" s="13" customFormat="1">
      <c r="A152" s="13"/>
      <c r="B152" s="232"/>
      <c r="C152" s="233"/>
      <c r="D152" s="234" t="s">
        <v>213</v>
      </c>
      <c r="E152" s="235" t="s">
        <v>1</v>
      </c>
      <c r="F152" s="236" t="s">
        <v>86</v>
      </c>
      <c r="G152" s="233"/>
      <c r="H152" s="237">
        <v>2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213</v>
      </c>
      <c r="AU152" s="243" t="s">
        <v>86</v>
      </c>
      <c r="AV152" s="13" t="s">
        <v>86</v>
      </c>
      <c r="AW152" s="13" t="s">
        <v>32</v>
      </c>
      <c r="AX152" s="13" t="s">
        <v>84</v>
      </c>
      <c r="AY152" s="243" t="s">
        <v>199</v>
      </c>
    </row>
    <row r="153" s="2" customFormat="1" ht="24.15" customHeight="1">
      <c r="A153" s="38"/>
      <c r="B153" s="39"/>
      <c r="C153" s="219" t="s">
        <v>244</v>
      </c>
      <c r="D153" s="219" t="s">
        <v>201</v>
      </c>
      <c r="E153" s="220" t="s">
        <v>796</v>
      </c>
      <c r="F153" s="221" t="s">
        <v>797</v>
      </c>
      <c r="G153" s="222" t="s">
        <v>161</v>
      </c>
      <c r="H153" s="223">
        <v>9</v>
      </c>
      <c r="I153" s="224"/>
      <c r="J153" s="225">
        <f>ROUND(I153*H153,2)</f>
        <v>0</v>
      </c>
      <c r="K153" s="221" t="s">
        <v>204</v>
      </c>
      <c r="L153" s="44"/>
      <c r="M153" s="226" t="s">
        <v>1</v>
      </c>
      <c r="N153" s="227" t="s">
        <v>41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505</v>
      </c>
      <c r="AT153" s="230" t="s">
        <v>201</v>
      </c>
      <c r="AU153" s="230" t="s">
        <v>86</v>
      </c>
      <c r="AY153" s="17" t="s">
        <v>199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84</v>
      </c>
      <c r="BK153" s="231">
        <f>ROUND(I153*H153,2)</f>
        <v>0</v>
      </c>
      <c r="BL153" s="17" t="s">
        <v>505</v>
      </c>
      <c r="BM153" s="230" t="s">
        <v>798</v>
      </c>
    </row>
    <row r="154" s="13" customFormat="1">
      <c r="A154" s="13"/>
      <c r="B154" s="232"/>
      <c r="C154" s="233"/>
      <c r="D154" s="234" t="s">
        <v>213</v>
      </c>
      <c r="E154" s="235" t="s">
        <v>1</v>
      </c>
      <c r="F154" s="236" t="s">
        <v>736</v>
      </c>
      <c r="G154" s="233"/>
      <c r="H154" s="237">
        <v>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213</v>
      </c>
      <c r="AU154" s="243" t="s">
        <v>86</v>
      </c>
      <c r="AV154" s="13" t="s">
        <v>86</v>
      </c>
      <c r="AW154" s="13" t="s">
        <v>32</v>
      </c>
      <c r="AX154" s="13" t="s">
        <v>84</v>
      </c>
      <c r="AY154" s="243" t="s">
        <v>199</v>
      </c>
    </row>
    <row r="155" s="2" customFormat="1" ht="16.5" customHeight="1">
      <c r="A155" s="38"/>
      <c r="B155" s="39"/>
      <c r="C155" s="269" t="s">
        <v>8</v>
      </c>
      <c r="D155" s="269" t="s">
        <v>315</v>
      </c>
      <c r="E155" s="270" t="s">
        <v>799</v>
      </c>
      <c r="F155" s="271" t="s">
        <v>800</v>
      </c>
      <c r="G155" s="272" t="s">
        <v>161</v>
      </c>
      <c r="H155" s="273">
        <v>3</v>
      </c>
      <c r="I155" s="274"/>
      <c r="J155" s="275">
        <f>ROUND(I155*H155,2)</f>
        <v>0</v>
      </c>
      <c r="K155" s="271" t="s">
        <v>780</v>
      </c>
      <c r="L155" s="276"/>
      <c r="M155" s="277" t="s">
        <v>1</v>
      </c>
      <c r="N155" s="278" t="s">
        <v>41</v>
      </c>
      <c r="O155" s="91"/>
      <c r="P155" s="228">
        <f>O155*H155</f>
        <v>0</v>
      </c>
      <c r="Q155" s="228">
        <v>0.029999999999999999</v>
      </c>
      <c r="R155" s="228">
        <f>Q155*H155</f>
        <v>0.089999999999999997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773</v>
      </c>
      <c r="AT155" s="230" t="s">
        <v>315</v>
      </c>
      <c r="AU155" s="230" t="s">
        <v>86</v>
      </c>
      <c r="AY155" s="17" t="s">
        <v>199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84</v>
      </c>
      <c r="BK155" s="231">
        <f>ROUND(I155*H155,2)</f>
        <v>0</v>
      </c>
      <c r="BL155" s="17" t="s">
        <v>773</v>
      </c>
      <c r="BM155" s="230" t="s">
        <v>801</v>
      </c>
    </row>
    <row r="156" s="15" customFormat="1">
      <c r="A156" s="15"/>
      <c r="B156" s="259"/>
      <c r="C156" s="260"/>
      <c r="D156" s="234" t="s">
        <v>213</v>
      </c>
      <c r="E156" s="261" t="s">
        <v>1</v>
      </c>
      <c r="F156" s="262" t="s">
        <v>802</v>
      </c>
      <c r="G156" s="260"/>
      <c r="H156" s="261" t="s">
        <v>1</v>
      </c>
      <c r="I156" s="263"/>
      <c r="J156" s="260"/>
      <c r="K156" s="260"/>
      <c r="L156" s="264"/>
      <c r="M156" s="265"/>
      <c r="N156" s="266"/>
      <c r="O156" s="266"/>
      <c r="P156" s="266"/>
      <c r="Q156" s="266"/>
      <c r="R156" s="266"/>
      <c r="S156" s="266"/>
      <c r="T156" s="26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8" t="s">
        <v>213</v>
      </c>
      <c r="AU156" s="268" t="s">
        <v>86</v>
      </c>
      <c r="AV156" s="15" t="s">
        <v>84</v>
      </c>
      <c r="AW156" s="15" t="s">
        <v>32</v>
      </c>
      <c r="AX156" s="15" t="s">
        <v>76</v>
      </c>
      <c r="AY156" s="268" t="s">
        <v>199</v>
      </c>
    </row>
    <row r="157" s="13" customFormat="1">
      <c r="A157" s="13"/>
      <c r="B157" s="232"/>
      <c r="C157" s="233"/>
      <c r="D157" s="234" t="s">
        <v>213</v>
      </c>
      <c r="E157" s="235" t="s">
        <v>1</v>
      </c>
      <c r="F157" s="236" t="s">
        <v>97</v>
      </c>
      <c r="G157" s="233"/>
      <c r="H157" s="237">
        <v>3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213</v>
      </c>
      <c r="AU157" s="243" t="s">
        <v>86</v>
      </c>
      <c r="AV157" s="13" t="s">
        <v>86</v>
      </c>
      <c r="AW157" s="13" t="s">
        <v>32</v>
      </c>
      <c r="AX157" s="13" t="s">
        <v>84</v>
      </c>
      <c r="AY157" s="243" t="s">
        <v>199</v>
      </c>
    </row>
    <row r="158" s="2" customFormat="1" ht="16.5" customHeight="1">
      <c r="A158" s="38"/>
      <c r="B158" s="39"/>
      <c r="C158" s="269" t="s">
        <v>251</v>
      </c>
      <c r="D158" s="269" t="s">
        <v>315</v>
      </c>
      <c r="E158" s="270" t="s">
        <v>803</v>
      </c>
      <c r="F158" s="271" t="s">
        <v>800</v>
      </c>
      <c r="G158" s="272" t="s">
        <v>161</v>
      </c>
      <c r="H158" s="273">
        <v>3</v>
      </c>
      <c r="I158" s="274"/>
      <c r="J158" s="275">
        <f>ROUND(I158*H158,2)</f>
        <v>0</v>
      </c>
      <c r="K158" s="271" t="s">
        <v>780</v>
      </c>
      <c r="L158" s="276"/>
      <c r="M158" s="277" t="s">
        <v>1</v>
      </c>
      <c r="N158" s="278" t="s">
        <v>41</v>
      </c>
      <c r="O158" s="91"/>
      <c r="P158" s="228">
        <f>O158*H158</f>
        <v>0</v>
      </c>
      <c r="Q158" s="228">
        <v>0.029999999999999999</v>
      </c>
      <c r="R158" s="228">
        <f>Q158*H158</f>
        <v>0.089999999999999997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773</v>
      </c>
      <c r="AT158" s="230" t="s">
        <v>315</v>
      </c>
      <c r="AU158" s="230" t="s">
        <v>86</v>
      </c>
      <c r="AY158" s="17" t="s">
        <v>199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84</v>
      </c>
      <c r="BK158" s="231">
        <f>ROUND(I158*H158,2)</f>
        <v>0</v>
      </c>
      <c r="BL158" s="17" t="s">
        <v>773</v>
      </c>
      <c r="BM158" s="230" t="s">
        <v>804</v>
      </c>
    </row>
    <row r="159" s="15" customFormat="1">
      <c r="A159" s="15"/>
      <c r="B159" s="259"/>
      <c r="C159" s="260"/>
      <c r="D159" s="234" t="s">
        <v>213</v>
      </c>
      <c r="E159" s="261" t="s">
        <v>1</v>
      </c>
      <c r="F159" s="262" t="s">
        <v>805</v>
      </c>
      <c r="G159" s="260"/>
      <c r="H159" s="261" t="s">
        <v>1</v>
      </c>
      <c r="I159" s="263"/>
      <c r="J159" s="260"/>
      <c r="K159" s="260"/>
      <c r="L159" s="264"/>
      <c r="M159" s="265"/>
      <c r="N159" s="266"/>
      <c r="O159" s="266"/>
      <c r="P159" s="266"/>
      <c r="Q159" s="266"/>
      <c r="R159" s="266"/>
      <c r="S159" s="266"/>
      <c r="T159" s="26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8" t="s">
        <v>213</v>
      </c>
      <c r="AU159" s="268" t="s">
        <v>86</v>
      </c>
      <c r="AV159" s="15" t="s">
        <v>84</v>
      </c>
      <c r="AW159" s="15" t="s">
        <v>32</v>
      </c>
      <c r="AX159" s="15" t="s">
        <v>76</v>
      </c>
      <c r="AY159" s="268" t="s">
        <v>199</v>
      </c>
    </row>
    <row r="160" s="13" customFormat="1">
      <c r="A160" s="13"/>
      <c r="B160" s="232"/>
      <c r="C160" s="233"/>
      <c r="D160" s="234" t="s">
        <v>213</v>
      </c>
      <c r="E160" s="235" t="s">
        <v>1</v>
      </c>
      <c r="F160" s="236" t="s">
        <v>97</v>
      </c>
      <c r="G160" s="233"/>
      <c r="H160" s="237">
        <v>3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213</v>
      </c>
      <c r="AU160" s="243" t="s">
        <v>86</v>
      </c>
      <c r="AV160" s="13" t="s">
        <v>86</v>
      </c>
      <c r="AW160" s="13" t="s">
        <v>32</v>
      </c>
      <c r="AX160" s="13" t="s">
        <v>84</v>
      </c>
      <c r="AY160" s="243" t="s">
        <v>199</v>
      </c>
    </row>
    <row r="161" s="2" customFormat="1" ht="16.5" customHeight="1">
      <c r="A161" s="38"/>
      <c r="B161" s="39"/>
      <c r="C161" s="269" t="s">
        <v>255</v>
      </c>
      <c r="D161" s="269" t="s">
        <v>315</v>
      </c>
      <c r="E161" s="270" t="s">
        <v>806</v>
      </c>
      <c r="F161" s="271" t="s">
        <v>800</v>
      </c>
      <c r="G161" s="272" t="s">
        <v>161</v>
      </c>
      <c r="H161" s="273">
        <v>1</v>
      </c>
      <c r="I161" s="274"/>
      <c r="J161" s="275">
        <f>ROUND(I161*H161,2)</f>
        <v>0</v>
      </c>
      <c r="K161" s="271" t="s">
        <v>780</v>
      </c>
      <c r="L161" s="276"/>
      <c r="M161" s="277" t="s">
        <v>1</v>
      </c>
      <c r="N161" s="278" t="s">
        <v>41</v>
      </c>
      <c r="O161" s="91"/>
      <c r="P161" s="228">
        <f>O161*H161</f>
        <v>0</v>
      </c>
      <c r="Q161" s="228">
        <v>0.029999999999999999</v>
      </c>
      <c r="R161" s="228">
        <f>Q161*H161</f>
        <v>0.029999999999999999</v>
      </c>
      <c r="S161" s="228">
        <v>0</v>
      </c>
      <c r="T161" s="22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773</v>
      </c>
      <c r="AT161" s="230" t="s">
        <v>315</v>
      </c>
      <c r="AU161" s="230" t="s">
        <v>86</v>
      </c>
      <c r="AY161" s="17" t="s">
        <v>199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84</v>
      </c>
      <c r="BK161" s="231">
        <f>ROUND(I161*H161,2)</f>
        <v>0</v>
      </c>
      <c r="BL161" s="17" t="s">
        <v>773</v>
      </c>
      <c r="BM161" s="230" t="s">
        <v>807</v>
      </c>
    </row>
    <row r="162" s="15" customFormat="1">
      <c r="A162" s="15"/>
      <c r="B162" s="259"/>
      <c r="C162" s="260"/>
      <c r="D162" s="234" t="s">
        <v>213</v>
      </c>
      <c r="E162" s="261" t="s">
        <v>1</v>
      </c>
      <c r="F162" s="262" t="s">
        <v>808</v>
      </c>
      <c r="G162" s="260"/>
      <c r="H162" s="261" t="s">
        <v>1</v>
      </c>
      <c r="I162" s="263"/>
      <c r="J162" s="260"/>
      <c r="K162" s="260"/>
      <c r="L162" s="264"/>
      <c r="M162" s="265"/>
      <c r="N162" s="266"/>
      <c r="O162" s="266"/>
      <c r="P162" s="266"/>
      <c r="Q162" s="266"/>
      <c r="R162" s="266"/>
      <c r="S162" s="266"/>
      <c r="T162" s="26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8" t="s">
        <v>213</v>
      </c>
      <c r="AU162" s="268" t="s">
        <v>86</v>
      </c>
      <c r="AV162" s="15" t="s">
        <v>84</v>
      </c>
      <c r="AW162" s="15" t="s">
        <v>32</v>
      </c>
      <c r="AX162" s="15" t="s">
        <v>76</v>
      </c>
      <c r="AY162" s="268" t="s">
        <v>199</v>
      </c>
    </row>
    <row r="163" s="13" customFormat="1">
      <c r="A163" s="13"/>
      <c r="B163" s="232"/>
      <c r="C163" s="233"/>
      <c r="D163" s="234" t="s">
        <v>213</v>
      </c>
      <c r="E163" s="235" t="s">
        <v>1</v>
      </c>
      <c r="F163" s="236" t="s">
        <v>84</v>
      </c>
      <c r="G163" s="233"/>
      <c r="H163" s="237">
        <v>1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213</v>
      </c>
      <c r="AU163" s="243" t="s">
        <v>86</v>
      </c>
      <c r="AV163" s="13" t="s">
        <v>86</v>
      </c>
      <c r="AW163" s="13" t="s">
        <v>32</v>
      </c>
      <c r="AX163" s="13" t="s">
        <v>84</v>
      </c>
      <c r="AY163" s="243" t="s">
        <v>199</v>
      </c>
    </row>
    <row r="164" s="2" customFormat="1" ht="16.5" customHeight="1">
      <c r="A164" s="38"/>
      <c r="B164" s="39"/>
      <c r="C164" s="269" t="s">
        <v>261</v>
      </c>
      <c r="D164" s="269" t="s">
        <v>315</v>
      </c>
      <c r="E164" s="270" t="s">
        <v>809</v>
      </c>
      <c r="F164" s="271" t="s">
        <v>800</v>
      </c>
      <c r="G164" s="272" t="s">
        <v>161</v>
      </c>
      <c r="H164" s="273">
        <v>1</v>
      </c>
      <c r="I164" s="274"/>
      <c r="J164" s="275">
        <f>ROUND(I164*H164,2)</f>
        <v>0</v>
      </c>
      <c r="K164" s="271" t="s">
        <v>780</v>
      </c>
      <c r="L164" s="276"/>
      <c r="M164" s="277" t="s">
        <v>1</v>
      </c>
      <c r="N164" s="278" t="s">
        <v>41</v>
      </c>
      <c r="O164" s="91"/>
      <c r="P164" s="228">
        <f>O164*H164</f>
        <v>0</v>
      </c>
      <c r="Q164" s="228">
        <v>0.029999999999999999</v>
      </c>
      <c r="R164" s="228">
        <f>Q164*H164</f>
        <v>0.029999999999999999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773</v>
      </c>
      <c r="AT164" s="230" t="s">
        <v>315</v>
      </c>
      <c r="AU164" s="230" t="s">
        <v>86</v>
      </c>
      <c r="AY164" s="17" t="s">
        <v>199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84</v>
      </c>
      <c r="BK164" s="231">
        <f>ROUND(I164*H164,2)</f>
        <v>0</v>
      </c>
      <c r="BL164" s="17" t="s">
        <v>773</v>
      </c>
      <c r="BM164" s="230" t="s">
        <v>810</v>
      </c>
    </row>
    <row r="165" s="15" customFormat="1">
      <c r="A165" s="15"/>
      <c r="B165" s="259"/>
      <c r="C165" s="260"/>
      <c r="D165" s="234" t="s">
        <v>213</v>
      </c>
      <c r="E165" s="261" t="s">
        <v>1</v>
      </c>
      <c r="F165" s="262" t="s">
        <v>811</v>
      </c>
      <c r="G165" s="260"/>
      <c r="H165" s="261" t="s">
        <v>1</v>
      </c>
      <c r="I165" s="263"/>
      <c r="J165" s="260"/>
      <c r="K165" s="260"/>
      <c r="L165" s="264"/>
      <c r="M165" s="265"/>
      <c r="N165" s="266"/>
      <c r="O165" s="266"/>
      <c r="P165" s="266"/>
      <c r="Q165" s="266"/>
      <c r="R165" s="266"/>
      <c r="S165" s="266"/>
      <c r="T165" s="26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8" t="s">
        <v>213</v>
      </c>
      <c r="AU165" s="268" t="s">
        <v>86</v>
      </c>
      <c r="AV165" s="15" t="s">
        <v>84</v>
      </c>
      <c r="AW165" s="15" t="s">
        <v>32</v>
      </c>
      <c r="AX165" s="15" t="s">
        <v>76</v>
      </c>
      <c r="AY165" s="268" t="s">
        <v>199</v>
      </c>
    </row>
    <row r="166" s="13" customFormat="1">
      <c r="A166" s="13"/>
      <c r="B166" s="232"/>
      <c r="C166" s="233"/>
      <c r="D166" s="234" t="s">
        <v>213</v>
      </c>
      <c r="E166" s="235" t="s">
        <v>1</v>
      </c>
      <c r="F166" s="236" t="s">
        <v>84</v>
      </c>
      <c r="G166" s="233"/>
      <c r="H166" s="237">
        <v>1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213</v>
      </c>
      <c r="AU166" s="243" t="s">
        <v>86</v>
      </c>
      <c r="AV166" s="13" t="s">
        <v>86</v>
      </c>
      <c r="AW166" s="13" t="s">
        <v>32</v>
      </c>
      <c r="AX166" s="13" t="s">
        <v>84</v>
      </c>
      <c r="AY166" s="243" t="s">
        <v>199</v>
      </c>
    </row>
    <row r="167" s="2" customFormat="1" ht="16.5" customHeight="1">
      <c r="A167" s="38"/>
      <c r="B167" s="39"/>
      <c r="C167" s="269" t="s">
        <v>265</v>
      </c>
      <c r="D167" s="269" t="s">
        <v>315</v>
      </c>
      <c r="E167" s="270" t="s">
        <v>812</v>
      </c>
      <c r="F167" s="271" t="s">
        <v>800</v>
      </c>
      <c r="G167" s="272" t="s">
        <v>161</v>
      </c>
      <c r="H167" s="273">
        <v>1</v>
      </c>
      <c r="I167" s="274"/>
      <c r="J167" s="275">
        <f>ROUND(I167*H167,2)</f>
        <v>0</v>
      </c>
      <c r="K167" s="271" t="s">
        <v>780</v>
      </c>
      <c r="L167" s="276"/>
      <c r="M167" s="277" t="s">
        <v>1</v>
      </c>
      <c r="N167" s="278" t="s">
        <v>41</v>
      </c>
      <c r="O167" s="91"/>
      <c r="P167" s="228">
        <f>O167*H167</f>
        <v>0</v>
      </c>
      <c r="Q167" s="228">
        <v>0.029999999999999999</v>
      </c>
      <c r="R167" s="228">
        <f>Q167*H167</f>
        <v>0.029999999999999999</v>
      </c>
      <c r="S167" s="228">
        <v>0</v>
      </c>
      <c r="T167" s="22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773</v>
      </c>
      <c r="AT167" s="230" t="s">
        <v>315</v>
      </c>
      <c r="AU167" s="230" t="s">
        <v>86</v>
      </c>
      <c r="AY167" s="17" t="s">
        <v>199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84</v>
      </c>
      <c r="BK167" s="231">
        <f>ROUND(I167*H167,2)</f>
        <v>0</v>
      </c>
      <c r="BL167" s="17" t="s">
        <v>773</v>
      </c>
      <c r="BM167" s="230" t="s">
        <v>813</v>
      </c>
    </row>
    <row r="168" s="15" customFormat="1">
      <c r="A168" s="15"/>
      <c r="B168" s="259"/>
      <c r="C168" s="260"/>
      <c r="D168" s="234" t="s">
        <v>213</v>
      </c>
      <c r="E168" s="261" t="s">
        <v>1</v>
      </c>
      <c r="F168" s="262" t="s">
        <v>814</v>
      </c>
      <c r="G168" s="260"/>
      <c r="H168" s="261" t="s">
        <v>1</v>
      </c>
      <c r="I168" s="263"/>
      <c r="J168" s="260"/>
      <c r="K168" s="260"/>
      <c r="L168" s="264"/>
      <c r="M168" s="265"/>
      <c r="N168" s="266"/>
      <c r="O168" s="266"/>
      <c r="P168" s="266"/>
      <c r="Q168" s="266"/>
      <c r="R168" s="266"/>
      <c r="S168" s="266"/>
      <c r="T168" s="26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8" t="s">
        <v>213</v>
      </c>
      <c r="AU168" s="268" t="s">
        <v>86</v>
      </c>
      <c r="AV168" s="15" t="s">
        <v>84</v>
      </c>
      <c r="AW168" s="15" t="s">
        <v>32</v>
      </c>
      <c r="AX168" s="15" t="s">
        <v>76</v>
      </c>
      <c r="AY168" s="268" t="s">
        <v>199</v>
      </c>
    </row>
    <row r="169" s="13" customFormat="1">
      <c r="A169" s="13"/>
      <c r="B169" s="232"/>
      <c r="C169" s="233"/>
      <c r="D169" s="234" t="s">
        <v>213</v>
      </c>
      <c r="E169" s="235" t="s">
        <v>1</v>
      </c>
      <c r="F169" s="236" t="s">
        <v>84</v>
      </c>
      <c r="G169" s="233"/>
      <c r="H169" s="237">
        <v>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213</v>
      </c>
      <c r="AU169" s="243" t="s">
        <v>86</v>
      </c>
      <c r="AV169" s="13" t="s">
        <v>86</v>
      </c>
      <c r="AW169" s="13" t="s">
        <v>32</v>
      </c>
      <c r="AX169" s="13" t="s">
        <v>84</v>
      </c>
      <c r="AY169" s="243" t="s">
        <v>199</v>
      </c>
    </row>
    <row r="170" s="2" customFormat="1" ht="16.5" customHeight="1">
      <c r="A170" s="38"/>
      <c r="B170" s="39"/>
      <c r="C170" s="219" t="s">
        <v>270</v>
      </c>
      <c r="D170" s="219" t="s">
        <v>201</v>
      </c>
      <c r="E170" s="220" t="s">
        <v>815</v>
      </c>
      <c r="F170" s="221" t="s">
        <v>816</v>
      </c>
      <c r="G170" s="222" t="s">
        <v>161</v>
      </c>
      <c r="H170" s="223">
        <v>9</v>
      </c>
      <c r="I170" s="224"/>
      <c r="J170" s="225">
        <f>ROUND(I170*H170,2)</f>
        <v>0</v>
      </c>
      <c r="K170" s="221" t="s">
        <v>204</v>
      </c>
      <c r="L170" s="44"/>
      <c r="M170" s="226" t="s">
        <v>1</v>
      </c>
      <c r="N170" s="227" t="s">
        <v>41</v>
      </c>
      <c r="O170" s="91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505</v>
      </c>
      <c r="AT170" s="230" t="s">
        <v>201</v>
      </c>
      <c r="AU170" s="230" t="s">
        <v>86</v>
      </c>
      <c r="AY170" s="17" t="s">
        <v>199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84</v>
      </c>
      <c r="BK170" s="231">
        <f>ROUND(I170*H170,2)</f>
        <v>0</v>
      </c>
      <c r="BL170" s="17" t="s">
        <v>505</v>
      </c>
      <c r="BM170" s="230" t="s">
        <v>817</v>
      </c>
    </row>
    <row r="171" s="13" customFormat="1">
      <c r="A171" s="13"/>
      <c r="B171" s="232"/>
      <c r="C171" s="233"/>
      <c r="D171" s="234" t="s">
        <v>213</v>
      </c>
      <c r="E171" s="235" t="s">
        <v>1</v>
      </c>
      <c r="F171" s="236" t="s">
        <v>730</v>
      </c>
      <c r="G171" s="233"/>
      <c r="H171" s="237">
        <v>9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213</v>
      </c>
      <c r="AU171" s="243" t="s">
        <v>86</v>
      </c>
      <c r="AV171" s="13" t="s">
        <v>86</v>
      </c>
      <c r="AW171" s="13" t="s">
        <v>32</v>
      </c>
      <c r="AX171" s="13" t="s">
        <v>84</v>
      </c>
      <c r="AY171" s="243" t="s">
        <v>199</v>
      </c>
    </row>
    <row r="172" s="2" customFormat="1" ht="16.5" customHeight="1">
      <c r="A172" s="38"/>
      <c r="B172" s="39"/>
      <c r="C172" s="269" t="s">
        <v>275</v>
      </c>
      <c r="D172" s="269" t="s">
        <v>315</v>
      </c>
      <c r="E172" s="270" t="s">
        <v>818</v>
      </c>
      <c r="F172" s="271" t="s">
        <v>819</v>
      </c>
      <c r="G172" s="272" t="s">
        <v>161</v>
      </c>
      <c r="H172" s="273">
        <v>8</v>
      </c>
      <c r="I172" s="274"/>
      <c r="J172" s="275">
        <f>ROUND(I172*H172,2)</f>
        <v>0</v>
      </c>
      <c r="K172" s="271" t="s">
        <v>780</v>
      </c>
      <c r="L172" s="276"/>
      <c r="M172" s="277" t="s">
        <v>1</v>
      </c>
      <c r="N172" s="278" t="s">
        <v>41</v>
      </c>
      <c r="O172" s="91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773</v>
      </c>
      <c r="AT172" s="230" t="s">
        <v>315</v>
      </c>
      <c r="AU172" s="230" t="s">
        <v>86</v>
      </c>
      <c r="AY172" s="17" t="s">
        <v>199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84</v>
      </c>
      <c r="BK172" s="231">
        <f>ROUND(I172*H172,2)</f>
        <v>0</v>
      </c>
      <c r="BL172" s="17" t="s">
        <v>773</v>
      </c>
      <c r="BM172" s="230" t="s">
        <v>820</v>
      </c>
    </row>
    <row r="173" s="2" customFormat="1">
      <c r="A173" s="38"/>
      <c r="B173" s="39"/>
      <c r="C173" s="40"/>
      <c r="D173" s="234" t="s">
        <v>225</v>
      </c>
      <c r="E173" s="40"/>
      <c r="F173" s="255" t="s">
        <v>821</v>
      </c>
      <c r="G173" s="40"/>
      <c r="H173" s="40"/>
      <c r="I173" s="256"/>
      <c r="J173" s="40"/>
      <c r="K173" s="40"/>
      <c r="L173" s="44"/>
      <c r="M173" s="257"/>
      <c r="N173" s="258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225</v>
      </c>
      <c r="AU173" s="17" t="s">
        <v>86</v>
      </c>
    </row>
    <row r="174" s="15" customFormat="1">
      <c r="A174" s="15"/>
      <c r="B174" s="259"/>
      <c r="C174" s="260"/>
      <c r="D174" s="234" t="s">
        <v>213</v>
      </c>
      <c r="E174" s="261" t="s">
        <v>1</v>
      </c>
      <c r="F174" s="262" t="s">
        <v>822</v>
      </c>
      <c r="G174" s="260"/>
      <c r="H174" s="261" t="s">
        <v>1</v>
      </c>
      <c r="I174" s="263"/>
      <c r="J174" s="260"/>
      <c r="K174" s="260"/>
      <c r="L174" s="264"/>
      <c r="M174" s="265"/>
      <c r="N174" s="266"/>
      <c r="O174" s="266"/>
      <c r="P174" s="266"/>
      <c r="Q174" s="266"/>
      <c r="R174" s="266"/>
      <c r="S174" s="266"/>
      <c r="T174" s="26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8" t="s">
        <v>213</v>
      </c>
      <c r="AU174" s="268" t="s">
        <v>86</v>
      </c>
      <c r="AV174" s="15" t="s">
        <v>84</v>
      </c>
      <c r="AW174" s="15" t="s">
        <v>32</v>
      </c>
      <c r="AX174" s="15" t="s">
        <v>76</v>
      </c>
      <c r="AY174" s="268" t="s">
        <v>199</v>
      </c>
    </row>
    <row r="175" s="13" customFormat="1">
      <c r="A175" s="13"/>
      <c r="B175" s="232"/>
      <c r="C175" s="233"/>
      <c r="D175" s="234" t="s">
        <v>213</v>
      </c>
      <c r="E175" s="235" t="s">
        <v>1</v>
      </c>
      <c r="F175" s="236" t="s">
        <v>233</v>
      </c>
      <c r="G175" s="233"/>
      <c r="H175" s="237">
        <v>8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213</v>
      </c>
      <c r="AU175" s="243" t="s">
        <v>86</v>
      </c>
      <c r="AV175" s="13" t="s">
        <v>86</v>
      </c>
      <c r="AW175" s="13" t="s">
        <v>32</v>
      </c>
      <c r="AX175" s="13" t="s">
        <v>84</v>
      </c>
      <c r="AY175" s="243" t="s">
        <v>199</v>
      </c>
    </row>
    <row r="176" s="2" customFormat="1" ht="16.5" customHeight="1">
      <c r="A176" s="38"/>
      <c r="B176" s="39"/>
      <c r="C176" s="269" t="s">
        <v>279</v>
      </c>
      <c r="D176" s="269" t="s">
        <v>315</v>
      </c>
      <c r="E176" s="270" t="s">
        <v>823</v>
      </c>
      <c r="F176" s="271" t="s">
        <v>824</v>
      </c>
      <c r="G176" s="272" t="s">
        <v>161</v>
      </c>
      <c r="H176" s="273">
        <v>1</v>
      </c>
      <c r="I176" s="274"/>
      <c r="J176" s="275">
        <f>ROUND(I176*H176,2)</f>
        <v>0</v>
      </c>
      <c r="K176" s="271" t="s">
        <v>780</v>
      </c>
      <c r="L176" s="276"/>
      <c r="M176" s="277" t="s">
        <v>1</v>
      </c>
      <c r="N176" s="278" t="s">
        <v>41</v>
      </c>
      <c r="O176" s="91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773</v>
      </c>
      <c r="AT176" s="230" t="s">
        <v>315</v>
      </c>
      <c r="AU176" s="230" t="s">
        <v>86</v>
      </c>
      <c r="AY176" s="17" t="s">
        <v>199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84</v>
      </c>
      <c r="BK176" s="231">
        <f>ROUND(I176*H176,2)</f>
        <v>0</v>
      </c>
      <c r="BL176" s="17" t="s">
        <v>773</v>
      </c>
      <c r="BM176" s="230" t="s">
        <v>825</v>
      </c>
    </row>
    <row r="177" s="15" customFormat="1">
      <c r="A177" s="15"/>
      <c r="B177" s="259"/>
      <c r="C177" s="260"/>
      <c r="D177" s="234" t="s">
        <v>213</v>
      </c>
      <c r="E177" s="261" t="s">
        <v>1</v>
      </c>
      <c r="F177" s="262" t="s">
        <v>826</v>
      </c>
      <c r="G177" s="260"/>
      <c r="H177" s="261" t="s">
        <v>1</v>
      </c>
      <c r="I177" s="263"/>
      <c r="J177" s="260"/>
      <c r="K177" s="260"/>
      <c r="L177" s="264"/>
      <c r="M177" s="265"/>
      <c r="N177" s="266"/>
      <c r="O177" s="266"/>
      <c r="P177" s="266"/>
      <c r="Q177" s="266"/>
      <c r="R177" s="266"/>
      <c r="S177" s="266"/>
      <c r="T177" s="26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8" t="s">
        <v>213</v>
      </c>
      <c r="AU177" s="268" t="s">
        <v>86</v>
      </c>
      <c r="AV177" s="15" t="s">
        <v>84</v>
      </c>
      <c r="AW177" s="15" t="s">
        <v>32</v>
      </c>
      <c r="AX177" s="15" t="s">
        <v>76</v>
      </c>
      <c r="AY177" s="268" t="s">
        <v>199</v>
      </c>
    </row>
    <row r="178" s="13" customFormat="1">
      <c r="A178" s="13"/>
      <c r="B178" s="232"/>
      <c r="C178" s="233"/>
      <c r="D178" s="234" t="s">
        <v>213</v>
      </c>
      <c r="E178" s="235" t="s">
        <v>1</v>
      </c>
      <c r="F178" s="236" t="s">
        <v>84</v>
      </c>
      <c r="G178" s="233"/>
      <c r="H178" s="237">
        <v>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213</v>
      </c>
      <c r="AU178" s="243" t="s">
        <v>86</v>
      </c>
      <c r="AV178" s="13" t="s">
        <v>86</v>
      </c>
      <c r="AW178" s="13" t="s">
        <v>32</v>
      </c>
      <c r="AX178" s="13" t="s">
        <v>84</v>
      </c>
      <c r="AY178" s="243" t="s">
        <v>199</v>
      </c>
    </row>
    <row r="179" s="2" customFormat="1" ht="33" customHeight="1">
      <c r="A179" s="38"/>
      <c r="B179" s="39"/>
      <c r="C179" s="219" t="s">
        <v>284</v>
      </c>
      <c r="D179" s="219" t="s">
        <v>201</v>
      </c>
      <c r="E179" s="220" t="s">
        <v>827</v>
      </c>
      <c r="F179" s="221" t="s">
        <v>828</v>
      </c>
      <c r="G179" s="222" t="s">
        <v>122</v>
      </c>
      <c r="H179" s="223">
        <v>275</v>
      </c>
      <c r="I179" s="224"/>
      <c r="J179" s="225">
        <f>ROUND(I179*H179,2)</f>
        <v>0</v>
      </c>
      <c r="K179" s="221" t="s">
        <v>204</v>
      </c>
      <c r="L179" s="44"/>
      <c r="M179" s="226" t="s">
        <v>1</v>
      </c>
      <c r="N179" s="227" t="s">
        <v>41</v>
      </c>
      <c r="O179" s="91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0" t="s">
        <v>505</v>
      </c>
      <c r="AT179" s="230" t="s">
        <v>201</v>
      </c>
      <c r="AU179" s="230" t="s">
        <v>86</v>
      </c>
      <c r="AY179" s="17" t="s">
        <v>199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84</v>
      </c>
      <c r="BK179" s="231">
        <f>ROUND(I179*H179,2)</f>
        <v>0</v>
      </c>
      <c r="BL179" s="17" t="s">
        <v>505</v>
      </c>
      <c r="BM179" s="230" t="s">
        <v>829</v>
      </c>
    </row>
    <row r="180" s="13" customFormat="1">
      <c r="A180" s="13"/>
      <c r="B180" s="232"/>
      <c r="C180" s="233"/>
      <c r="D180" s="234" t="s">
        <v>213</v>
      </c>
      <c r="E180" s="235" t="s">
        <v>1</v>
      </c>
      <c r="F180" s="236" t="s">
        <v>727</v>
      </c>
      <c r="G180" s="233"/>
      <c r="H180" s="237">
        <v>275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213</v>
      </c>
      <c r="AU180" s="243" t="s">
        <v>86</v>
      </c>
      <c r="AV180" s="13" t="s">
        <v>86</v>
      </c>
      <c r="AW180" s="13" t="s">
        <v>32</v>
      </c>
      <c r="AX180" s="13" t="s">
        <v>84</v>
      </c>
      <c r="AY180" s="243" t="s">
        <v>199</v>
      </c>
    </row>
    <row r="181" s="2" customFormat="1" ht="16.5" customHeight="1">
      <c r="A181" s="38"/>
      <c r="B181" s="39"/>
      <c r="C181" s="269" t="s">
        <v>7</v>
      </c>
      <c r="D181" s="269" t="s">
        <v>315</v>
      </c>
      <c r="E181" s="270" t="s">
        <v>830</v>
      </c>
      <c r="F181" s="271" t="s">
        <v>831</v>
      </c>
      <c r="G181" s="272" t="s">
        <v>329</v>
      </c>
      <c r="H181" s="273">
        <v>170.5</v>
      </c>
      <c r="I181" s="274"/>
      <c r="J181" s="275">
        <f>ROUND(I181*H181,2)</f>
        <v>0</v>
      </c>
      <c r="K181" s="271" t="s">
        <v>204</v>
      </c>
      <c r="L181" s="276"/>
      <c r="M181" s="277" t="s">
        <v>1</v>
      </c>
      <c r="N181" s="278" t="s">
        <v>41</v>
      </c>
      <c r="O181" s="91"/>
      <c r="P181" s="228">
        <f>O181*H181</f>
        <v>0</v>
      </c>
      <c r="Q181" s="228">
        <v>0.001</v>
      </c>
      <c r="R181" s="228">
        <f>Q181*H181</f>
        <v>0.17050000000000001</v>
      </c>
      <c r="S181" s="228">
        <v>0</v>
      </c>
      <c r="T181" s="22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233</v>
      </c>
      <c r="AT181" s="230" t="s">
        <v>315</v>
      </c>
      <c r="AU181" s="230" t="s">
        <v>86</v>
      </c>
      <c r="AY181" s="17" t="s">
        <v>199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84</v>
      </c>
      <c r="BK181" s="231">
        <f>ROUND(I181*H181,2)</f>
        <v>0</v>
      </c>
      <c r="BL181" s="17" t="s">
        <v>205</v>
      </c>
      <c r="BM181" s="230" t="s">
        <v>832</v>
      </c>
    </row>
    <row r="182" s="2" customFormat="1">
      <c r="A182" s="38"/>
      <c r="B182" s="39"/>
      <c r="C182" s="40"/>
      <c r="D182" s="234" t="s">
        <v>225</v>
      </c>
      <c r="E182" s="40"/>
      <c r="F182" s="255" t="s">
        <v>833</v>
      </c>
      <c r="G182" s="40"/>
      <c r="H182" s="40"/>
      <c r="I182" s="256"/>
      <c r="J182" s="40"/>
      <c r="K182" s="40"/>
      <c r="L182" s="44"/>
      <c r="M182" s="257"/>
      <c r="N182" s="258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225</v>
      </c>
      <c r="AU182" s="17" t="s">
        <v>86</v>
      </c>
    </row>
    <row r="183" s="13" customFormat="1">
      <c r="A183" s="13"/>
      <c r="B183" s="232"/>
      <c r="C183" s="233"/>
      <c r="D183" s="234" t="s">
        <v>213</v>
      </c>
      <c r="E183" s="233"/>
      <c r="F183" s="236" t="s">
        <v>834</v>
      </c>
      <c r="G183" s="233"/>
      <c r="H183" s="237">
        <v>170.5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213</v>
      </c>
      <c r="AU183" s="243" t="s">
        <v>86</v>
      </c>
      <c r="AV183" s="13" t="s">
        <v>86</v>
      </c>
      <c r="AW183" s="13" t="s">
        <v>4</v>
      </c>
      <c r="AX183" s="13" t="s">
        <v>84</v>
      </c>
      <c r="AY183" s="243" t="s">
        <v>199</v>
      </c>
    </row>
    <row r="184" s="2" customFormat="1" ht="24.15" customHeight="1">
      <c r="A184" s="38"/>
      <c r="B184" s="39"/>
      <c r="C184" s="219" t="s">
        <v>296</v>
      </c>
      <c r="D184" s="219" t="s">
        <v>201</v>
      </c>
      <c r="E184" s="220" t="s">
        <v>835</v>
      </c>
      <c r="F184" s="221" t="s">
        <v>836</v>
      </c>
      <c r="G184" s="222" t="s">
        <v>122</v>
      </c>
      <c r="H184" s="223">
        <v>275</v>
      </c>
      <c r="I184" s="224"/>
      <c r="J184" s="225">
        <f>ROUND(I184*H184,2)</f>
        <v>0</v>
      </c>
      <c r="K184" s="221" t="s">
        <v>204</v>
      </c>
      <c r="L184" s="44"/>
      <c r="M184" s="226" t="s">
        <v>1</v>
      </c>
      <c r="N184" s="227" t="s">
        <v>41</v>
      </c>
      <c r="O184" s="91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0" t="s">
        <v>505</v>
      </c>
      <c r="AT184" s="230" t="s">
        <v>201</v>
      </c>
      <c r="AU184" s="230" t="s">
        <v>86</v>
      </c>
      <c r="AY184" s="17" t="s">
        <v>199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84</v>
      </c>
      <c r="BK184" s="231">
        <f>ROUND(I184*H184,2)</f>
        <v>0</v>
      </c>
      <c r="BL184" s="17" t="s">
        <v>505</v>
      </c>
      <c r="BM184" s="230" t="s">
        <v>837</v>
      </c>
    </row>
    <row r="185" s="13" customFormat="1">
      <c r="A185" s="13"/>
      <c r="B185" s="232"/>
      <c r="C185" s="233"/>
      <c r="D185" s="234" t="s">
        <v>213</v>
      </c>
      <c r="E185" s="235" t="s">
        <v>1</v>
      </c>
      <c r="F185" s="236" t="s">
        <v>727</v>
      </c>
      <c r="G185" s="233"/>
      <c r="H185" s="237">
        <v>275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213</v>
      </c>
      <c r="AU185" s="243" t="s">
        <v>86</v>
      </c>
      <c r="AV185" s="13" t="s">
        <v>86</v>
      </c>
      <c r="AW185" s="13" t="s">
        <v>32</v>
      </c>
      <c r="AX185" s="13" t="s">
        <v>84</v>
      </c>
      <c r="AY185" s="243" t="s">
        <v>199</v>
      </c>
    </row>
    <row r="186" s="2" customFormat="1" ht="16.5" customHeight="1">
      <c r="A186" s="38"/>
      <c r="B186" s="39"/>
      <c r="C186" s="269" t="s">
        <v>301</v>
      </c>
      <c r="D186" s="269" t="s">
        <v>315</v>
      </c>
      <c r="E186" s="270" t="s">
        <v>838</v>
      </c>
      <c r="F186" s="271" t="s">
        <v>839</v>
      </c>
      <c r="G186" s="272" t="s">
        <v>122</v>
      </c>
      <c r="H186" s="273">
        <v>275</v>
      </c>
      <c r="I186" s="274"/>
      <c r="J186" s="275">
        <f>ROUND(I186*H186,2)</f>
        <v>0</v>
      </c>
      <c r="K186" s="271" t="s">
        <v>204</v>
      </c>
      <c r="L186" s="276"/>
      <c r="M186" s="277" t="s">
        <v>1</v>
      </c>
      <c r="N186" s="278" t="s">
        <v>41</v>
      </c>
      <c r="O186" s="91"/>
      <c r="P186" s="228">
        <f>O186*H186</f>
        <v>0</v>
      </c>
      <c r="Q186" s="228">
        <v>0.00089999999999999998</v>
      </c>
      <c r="R186" s="228">
        <f>Q186*H186</f>
        <v>0.2475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773</v>
      </c>
      <c r="AT186" s="230" t="s">
        <v>315</v>
      </c>
      <c r="AU186" s="230" t="s">
        <v>86</v>
      </c>
      <c r="AY186" s="17" t="s">
        <v>199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84</v>
      </c>
      <c r="BK186" s="231">
        <f>ROUND(I186*H186,2)</f>
        <v>0</v>
      </c>
      <c r="BL186" s="17" t="s">
        <v>773</v>
      </c>
      <c r="BM186" s="230" t="s">
        <v>840</v>
      </c>
    </row>
    <row r="187" s="2" customFormat="1" ht="24.15" customHeight="1">
      <c r="A187" s="38"/>
      <c r="B187" s="39"/>
      <c r="C187" s="219" t="s">
        <v>309</v>
      </c>
      <c r="D187" s="219" t="s">
        <v>201</v>
      </c>
      <c r="E187" s="220" t="s">
        <v>841</v>
      </c>
      <c r="F187" s="221" t="s">
        <v>842</v>
      </c>
      <c r="G187" s="222" t="s">
        <v>122</v>
      </c>
      <c r="H187" s="223">
        <v>120</v>
      </c>
      <c r="I187" s="224"/>
      <c r="J187" s="225">
        <f>ROUND(I187*H187,2)</f>
        <v>0</v>
      </c>
      <c r="K187" s="221" t="s">
        <v>204</v>
      </c>
      <c r="L187" s="44"/>
      <c r="M187" s="226" t="s">
        <v>1</v>
      </c>
      <c r="N187" s="227" t="s">
        <v>41</v>
      </c>
      <c r="O187" s="91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505</v>
      </c>
      <c r="AT187" s="230" t="s">
        <v>201</v>
      </c>
      <c r="AU187" s="230" t="s">
        <v>86</v>
      </c>
      <c r="AY187" s="17" t="s">
        <v>199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84</v>
      </c>
      <c r="BK187" s="231">
        <f>ROUND(I187*H187,2)</f>
        <v>0</v>
      </c>
      <c r="BL187" s="17" t="s">
        <v>505</v>
      </c>
      <c r="BM187" s="230" t="s">
        <v>843</v>
      </c>
    </row>
    <row r="188" s="13" customFormat="1">
      <c r="A188" s="13"/>
      <c r="B188" s="232"/>
      <c r="C188" s="233"/>
      <c r="D188" s="234" t="s">
        <v>213</v>
      </c>
      <c r="E188" s="235" t="s">
        <v>1</v>
      </c>
      <c r="F188" s="236" t="s">
        <v>738</v>
      </c>
      <c r="G188" s="233"/>
      <c r="H188" s="237">
        <v>120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213</v>
      </c>
      <c r="AU188" s="243" t="s">
        <v>86</v>
      </c>
      <c r="AV188" s="13" t="s">
        <v>86</v>
      </c>
      <c r="AW188" s="13" t="s">
        <v>32</v>
      </c>
      <c r="AX188" s="13" t="s">
        <v>84</v>
      </c>
      <c r="AY188" s="243" t="s">
        <v>199</v>
      </c>
    </row>
    <row r="189" s="2" customFormat="1" ht="16.5" customHeight="1">
      <c r="A189" s="38"/>
      <c r="B189" s="39"/>
      <c r="C189" s="269" t="s">
        <v>314</v>
      </c>
      <c r="D189" s="269" t="s">
        <v>315</v>
      </c>
      <c r="E189" s="270" t="s">
        <v>844</v>
      </c>
      <c r="F189" s="271" t="s">
        <v>845</v>
      </c>
      <c r="G189" s="272" t="s">
        <v>122</v>
      </c>
      <c r="H189" s="273">
        <v>120</v>
      </c>
      <c r="I189" s="274"/>
      <c r="J189" s="275">
        <f>ROUND(I189*H189,2)</f>
        <v>0</v>
      </c>
      <c r="K189" s="271" t="s">
        <v>204</v>
      </c>
      <c r="L189" s="276"/>
      <c r="M189" s="277" t="s">
        <v>1</v>
      </c>
      <c r="N189" s="278" t="s">
        <v>41</v>
      </c>
      <c r="O189" s="91"/>
      <c r="P189" s="228">
        <f>O189*H189</f>
        <v>0</v>
      </c>
      <c r="Q189" s="228">
        <v>0.00016000000000000001</v>
      </c>
      <c r="R189" s="228">
        <f>Q189*H189</f>
        <v>0.019200000000000002</v>
      </c>
      <c r="S189" s="228">
        <v>0</v>
      </c>
      <c r="T189" s="22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773</v>
      </c>
      <c r="AT189" s="230" t="s">
        <v>315</v>
      </c>
      <c r="AU189" s="230" t="s">
        <v>86</v>
      </c>
      <c r="AY189" s="17" t="s">
        <v>199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84</v>
      </c>
      <c r="BK189" s="231">
        <f>ROUND(I189*H189,2)</f>
        <v>0</v>
      </c>
      <c r="BL189" s="17" t="s">
        <v>773</v>
      </c>
      <c r="BM189" s="230" t="s">
        <v>846</v>
      </c>
    </row>
    <row r="190" s="2" customFormat="1" ht="24.15" customHeight="1">
      <c r="A190" s="38"/>
      <c r="B190" s="39"/>
      <c r="C190" s="219" t="s">
        <v>322</v>
      </c>
      <c r="D190" s="219" t="s">
        <v>201</v>
      </c>
      <c r="E190" s="220" t="s">
        <v>847</v>
      </c>
      <c r="F190" s="221" t="s">
        <v>848</v>
      </c>
      <c r="G190" s="222" t="s">
        <v>161</v>
      </c>
      <c r="H190" s="223">
        <v>7</v>
      </c>
      <c r="I190" s="224"/>
      <c r="J190" s="225">
        <f>ROUND(I190*H190,2)</f>
        <v>0</v>
      </c>
      <c r="K190" s="221" t="s">
        <v>204</v>
      </c>
      <c r="L190" s="44"/>
      <c r="M190" s="226" t="s">
        <v>1</v>
      </c>
      <c r="N190" s="227" t="s">
        <v>41</v>
      </c>
      <c r="O190" s="91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505</v>
      </c>
      <c r="AT190" s="230" t="s">
        <v>201</v>
      </c>
      <c r="AU190" s="230" t="s">
        <v>86</v>
      </c>
      <c r="AY190" s="17" t="s">
        <v>199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84</v>
      </c>
      <c r="BK190" s="231">
        <f>ROUND(I190*H190,2)</f>
        <v>0</v>
      </c>
      <c r="BL190" s="17" t="s">
        <v>505</v>
      </c>
      <c r="BM190" s="230" t="s">
        <v>849</v>
      </c>
    </row>
    <row r="191" s="13" customFormat="1">
      <c r="A191" s="13"/>
      <c r="B191" s="232"/>
      <c r="C191" s="233"/>
      <c r="D191" s="234" t="s">
        <v>213</v>
      </c>
      <c r="E191" s="235" t="s">
        <v>1</v>
      </c>
      <c r="F191" s="236" t="s">
        <v>227</v>
      </c>
      <c r="G191" s="233"/>
      <c r="H191" s="237">
        <v>7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213</v>
      </c>
      <c r="AU191" s="243" t="s">
        <v>86</v>
      </c>
      <c r="AV191" s="13" t="s">
        <v>86</v>
      </c>
      <c r="AW191" s="13" t="s">
        <v>32</v>
      </c>
      <c r="AX191" s="13" t="s">
        <v>84</v>
      </c>
      <c r="AY191" s="243" t="s">
        <v>199</v>
      </c>
    </row>
    <row r="192" s="2" customFormat="1" ht="24.15" customHeight="1">
      <c r="A192" s="38"/>
      <c r="B192" s="39"/>
      <c r="C192" s="219" t="s">
        <v>326</v>
      </c>
      <c r="D192" s="219" t="s">
        <v>201</v>
      </c>
      <c r="E192" s="220" t="s">
        <v>850</v>
      </c>
      <c r="F192" s="221" t="s">
        <v>851</v>
      </c>
      <c r="G192" s="222" t="s">
        <v>161</v>
      </c>
      <c r="H192" s="223">
        <v>7</v>
      </c>
      <c r="I192" s="224"/>
      <c r="J192" s="225">
        <f>ROUND(I192*H192,2)</f>
        <v>0</v>
      </c>
      <c r="K192" s="221" t="s">
        <v>204</v>
      </c>
      <c r="L192" s="44"/>
      <c r="M192" s="226" t="s">
        <v>1</v>
      </c>
      <c r="N192" s="227" t="s">
        <v>41</v>
      </c>
      <c r="O192" s="91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0" t="s">
        <v>505</v>
      </c>
      <c r="AT192" s="230" t="s">
        <v>201</v>
      </c>
      <c r="AU192" s="230" t="s">
        <v>86</v>
      </c>
      <c r="AY192" s="17" t="s">
        <v>199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84</v>
      </c>
      <c r="BK192" s="231">
        <f>ROUND(I192*H192,2)</f>
        <v>0</v>
      </c>
      <c r="BL192" s="17" t="s">
        <v>505</v>
      </c>
      <c r="BM192" s="230" t="s">
        <v>852</v>
      </c>
    </row>
    <row r="193" s="13" customFormat="1">
      <c r="A193" s="13"/>
      <c r="B193" s="232"/>
      <c r="C193" s="233"/>
      <c r="D193" s="234" t="s">
        <v>213</v>
      </c>
      <c r="E193" s="235" t="s">
        <v>1</v>
      </c>
      <c r="F193" s="236" t="s">
        <v>227</v>
      </c>
      <c r="G193" s="233"/>
      <c r="H193" s="237">
        <v>7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213</v>
      </c>
      <c r="AU193" s="243" t="s">
        <v>86</v>
      </c>
      <c r="AV193" s="13" t="s">
        <v>86</v>
      </c>
      <c r="AW193" s="13" t="s">
        <v>32</v>
      </c>
      <c r="AX193" s="13" t="s">
        <v>84</v>
      </c>
      <c r="AY193" s="243" t="s">
        <v>199</v>
      </c>
    </row>
    <row r="194" s="2" customFormat="1" ht="24.15" customHeight="1">
      <c r="A194" s="38"/>
      <c r="B194" s="39"/>
      <c r="C194" s="219" t="s">
        <v>333</v>
      </c>
      <c r="D194" s="219" t="s">
        <v>201</v>
      </c>
      <c r="E194" s="220" t="s">
        <v>853</v>
      </c>
      <c r="F194" s="221" t="s">
        <v>854</v>
      </c>
      <c r="G194" s="222" t="s">
        <v>161</v>
      </c>
      <c r="H194" s="223">
        <v>7</v>
      </c>
      <c r="I194" s="224"/>
      <c r="J194" s="225">
        <f>ROUND(I194*H194,2)</f>
        <v>0</v>
      </c>
      <c r="K194" s="221" t="s">
        <v>204</v>
      </c>
      <c r="L194" s="44"/>
      <c r="M194" s="226" t="s">
        <v>1</v>
      </c>
      <c r="N194" s="227" t="s">
        <v>41</v>
      </c>
      <c r="O194" s="91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505</v>
      </c>
      <c r="AT194" s="230" t="s">
        <v>201</v>
      </c>
      <c r="AU194" s="230" t="s">
        <v>86</v>
      </c>
      <c r="AY194" s="17" t="s">
        <v>199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84</v>
      </c>
      <c r="BK194" s="231">
        <f>ROUND(I194*H194,2)</f>
        <v>0</v>
      </c>
      <c r="BL194" s="17" t="s">
        <v>505</v>
      </c>
      <c r="BM194" s="230" t="s">
        <v>855</v>
      </c>
    </row>
    <row r="195" s="13" customFormat="1">
      <c r="A195" s="13"/>
      <c r="B195" s="232"/>
      <c r="C195" s="233"/>
      <c r="D195" s="234" t="s">
        <v>213</v>
      </c>
      <c r="E195" s="235" t="s">
        <v>1</v>
      </c>
      <c r="F195" s="236" t="s">
        <v>227</v>
      </c>
      <c r="G195" s="233"/>
      <c r="H195" s="237">
        <v>7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213</v>
      </c>
      <c r="AU195" s="243" t="s">
        <v>86</v>
      </c>
      <c r="AV195" s="13" t="s">
        <v>86</v>
      </c>
      <c r="AW195" s="13" t="s">
        <v>32</v>
      </c>
      <c r="AX195" s="13" t="s">
        <v>84</v>
      </c>
      <c r="AY195" s="243" t="s">
        <v>199</v>
      </c>
    </row>
    <row r="196" s="2" customFormat="1" ht="16.5" customHeight="1">
      <c r="A196" s="38"/>
      <c r="B196" s="39"/>
      <c r="C196" s="219" t="s">
        <v>337</v>
      </c>
      <c r="D196" s="219" t="s">
        <v>201</v>
      </c>
      <c r="E196" s="220" t="s">
        <v>856</v>
      </c>
      <c r="F196" s="221" t="s">
        <v>857</v>
      </c>
      <c r="G196" s="222" t="s">
        <v>858</v>
      </c>
      <c r="H196" s="282"/>
      <c r="I196" s="224"/>
      <c r="J196" s="225">
        <f>ROUND(I196*H196,2)</f>
        <v>0</v>
      </c>
      <c r="K196" s="221" t="s">
        <v>780</v>
      </c>
      <c r="L196" s="44"/>
      <c r="M196" s="226" t="s">
        <v>1</v>
      </c>
      <c r="N196" s="227" t="s">
        <v>41</v>
      </c>
      <c r="O196" s="91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0" t="s">
        <v>773</v>
      </c>
      <c r="AT196" s="230" t="s">
        <v>201</v>
      </c>
      <c r="AU196" s="230" t="s">
        <v>86</v>
      </c>
      <c r="AY196" s="17" t="s">
        <v>199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84</v>
      </c>
      <c r="BK196" s="231">
        <f>ROUND(I196*H196,2)</f>
        <v>0</v>
      </c>
      <c r="BL196" s="17" t="s">
        <v>773</v>
      </c>
      <c r="BM196" s="230" t="s">
        <v>859</v>
      </c>
    </row>
    <row r="197" s="2" customFormat="1" ht="16.5" customHeight="1">
      <c r="A197" s="38"/>
      <c r="B197" s="39"/>
      <c r="C197" s="219" t="s">
        <v>344</v>
      </c>
      <c r="D197" s="219" t="s">
        <v>201</v>
      </c>
      <c r="E197" s="220" t="s">
        <v>860</v>
      </c>
      <c r="F197" s="221" t="s">
        <v>861</v>
      </c>
      <c r="G197" s="222" t="s">
        <v>858</v>
      </c>
      <c r="H197" s="282"/>
      <c r="I197" s="224"/>
      <c r="J197" s="225">
        <f>ROUND(I197*H197,2)</f>
        <v>0</v>
      </c>
      <c r="K197" s="221" t="s">
        <v>780</v>
      </c>
      <c r="L197" s="44"/>
      <c r="M197" s="226" t="s">
        <v>1</v>
      </c>
      <c r="N197" s="227" t="s">
        <v>41</v>
      </c>
      <c r="O197" s="91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505</v>
      </c>
      <c r="AT197" s="230" t="s">
        <v>201</v>
      </c>
      <c r="AU197" s="230" t="s">
        <v>86</v>
      </c>
      <c r="AY197" s="17" t="s">
        <v>199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84</v>
      </c>
      <c r="BK197" s="231">
        <f>ROUND(I197*H197,2)</f>
        <v>0</v>
      </c>
      <c r="BL197" s="17" t="s">
        <v>505</v>
      </c>
      <c r="BM197" s="230" t="s">
        <v>862</v>
      </c>
    </row>
    <row r="198" s="2" customFormat="1" ht="16.5" customHeight="1">
      <c r="A198" s="38"/>
      <c r="B198" s="39"/>
      <c r="C198" s="219" t="s">
        <v>348</v>
      </c>
      <c r="D198" s="219" t="s">
        <v>201</v>
      </c>
      <c r="E198" s="220" t="s">
        <v>863</v>
      </c>
      <c r="F198" s="221" t="s">
        <v>864</v>
      </c>
      <c r="G198" s="222" t="s">
        <v>858</v>
      </c>
      <c r="H198" s="282"/>
      <c r="I198" s="224"/>
      <c r="J198" s="225">
        <f>ROUND(I198*H198,2)</f>
        <v>0</v>
      </c>
      <c r="K198" s="221" t="s">
        <v>780</v>
      </c>
      <c r="L198" s="44"/>
      <c r="M198" s="226" t="s">
        <v>1</v>
      </c>
      <c r="N198" s="227" t="s">
        <v>41</v>
      </c>
      <c r="O198" s="91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0" t="s">
        <v>505</v>
      </c>
      <c r="AT198" s="230" t="s">
        <v>201</v>
      </c>
      <c r="AU198" s="230" t="s">
        <v>86</v>
      </c>
      <c r="AY198" s="17" t="s">
        <v>199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84</v>
      </c>
      <c r="BK198" s="231">
        <f>ROUND(I198*H198,2)</f>
        <v>0</v>
      </c>
      <c r="BL198" s="17" t="s">
        <v>505</v>
      </c>
      <c r="BM198" s="230" t="s">
        <v>865</v>
      </c>
    </row>
    <row r="199" s="12" customFormat="1" ht="22.8" customHeight="1">
      <c r="A199" s="12"/>
      <c r="B199" s="203"/>
      <c r="C199" s="204"/>
      <c r="D199" s="205" t="s">
        <v>75</v>
      </c>
      <c r="E199" s="217" t="s">
        <v>866</v>
      </c>
      <c r="F199" s="217" t="s">
        <v>867</v>
      </c>
      <c r="G199" s="204"/>
      <c r="H199" s="204"/>
      <c r="I199" s="207"/>
      <c r="J199" s="218">
        <f>BK199</f>
        <v>0</v>
      </c>
      <c r="K199" s="204"/>
      <c r="L199" s="209"/>
      <c r="M199" s="210"/>
      <c r="N199" s="211"/>
      <c r="O199" s="211"/>
      <c r="P199" s="212">
        <f>SUM(P200:P227)</f>
        <v>0</v>
      </c>
      <c r="Q199" s="211"/>
      <c r="R199" s="212">
        <f>SUM(R200:R227)</f>
        <v>0.16123250000000003</v>
      </c>
      <c r="S199" s="211"/>
      <c r="T199" s="213">
        <f>SUM(T200:T227)</f>
        <v>9.4499999999999993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4" t="s">
        <v>97</v>
      </c>
      <c r="AT199" s="215" t="s">
        <v>75</v>
      </c>
      <c r="AU199" s="215" t="s">
        <v>84</v>
      </c>
      <c r="AY199" s="214" t="s">
        <v>199</v>
      </c>
      <c r="BK199" s="216">
        <f>SUM(BK200:BK227)</f>
        <v>0</v>
      </c>
    </row>
    <row r="200" s="2" customFormat="1" ht="24.15" customHeight="1">
      <c r="A200" s="38"/>
      <c r="B200" s="39"/>
      <c r="C200" s="219" t="s">
        <v>355</v>
      </c>
      <c r="D200" s="219" t="s">
        <v>201</v>
      </c>
      <c r="E200" s="220" t="s">
        <v>868</v>
      </c>
      <c r="F200" s="221" t="s">
        <v>869</v>
      </c>
      <c r="G200" s="222" t="s">
        <v>870</v>
      </c>
      <c r="H200" s="223">
        <v>0.27500000000000002</v>
      </c>
      <c r="I200" s="224"/>
      <c r="J200" s="225">
        <f>ROUND(I200*H200,2)</f>
        <v>0</v>
      </c>
      <c r="K200" s="221" t="s">
        <v>204</v>
      </c>
      <c r="L200" s="44"/>
      <c r="M200" s="226" t="s">
        <v>1</v>
      </c>
      <c r="N200" s="227" t="s">
        <v>41</v>
      </c>
      <c r="O200" s="91"/>
      <c r="P200" s="228">
        <f>O200*H200</f>
        <v>0</v>
      </c>
      <c r="Q200" s="228">
        <v>0.0088000000000000005</v>
      </c>
      <c r="R200" s="228">
        <f>Q200*H200</f>
        <v>0.0024200000000000003</v>
      </c>
      <c r="S200" s="228">
        <v>0</v>
      </c>
      <c r="T200" s="22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505</v>
      </c>
      <c r="AT200" s="230" t="s">
        <v>201</v>
      </c>
      <c r="AU200" s="230" t="s">
        <v>86</v>
      </c>
      <c r="AY200" s="17" t="s">
        <v>199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84</v>
      </c>
      <c r="BK200" s="231">
        <f>ROUND(I200*H200,2)</f>
        <v>0</v>
      </c>
      <c r="BL200" s="17" t="s">
        <v>505</v>
      </c>
      <c r="BM200" s="230" t="s">
        <v>871</v>
      </c>
    </row>
    <row r="201" s="2" customFormat="1">
      <c r="A201" s="38"/>
      <c r="B201" s="39"/>
      <c r="C201" s="40"/>
      <c r="D201" s="234" t="s">
        <v>225</v>
      </c>
      <c r="E201" s="40"/>
      <c r="F201" s="255" t="s">
        <v>872</v>
      </c>
      <c r="G201" s="40"/>
      <c r="H201" s="40"/>
      <c r="I201" s="256"/>
      <c r="J201" s="40"/>
      <c r="K201" s="40"/>
      <c r="L201" s="44"/>
      <c r="M201" s="257"/>
      <c r="N201" s="258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225</v>
      </c>
      <c r="AU201" s="17" t="s">
        <v>86</v>
      </c>
    </row>
    <row r="202" s="13" customFormat="1">
      <c r="A202" s="13"/>
      <c r="B202" s="232"/>
      <c r="C202" s="233"/>
      <c r="D202" s="234" t="s">
        <v>213</v>
      </c>
      <c r="E202" s="235" t="s">
        <v>1</v>
      </c>
      <c r="F202" s="236" t="s">
        <v>727</v>
      </c>
      <c r="G202" s="233"/>
      <c r="H202" s="237">
        <v>275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213</v>
      </c>
      <c r="AU202" s="243" t="s">
        <v>86</v>
      </c>
      <c r="AV202" s="13" t="s">
        <v>86</v>
      </c>
      <c r="AW202" s="13" t="s">
        <v>32</v>
      </c>
      <c r="AX202" s="13" t="s">
        <v>84</v>
      </c>
      <c r="AY202" s="243" t="s">
        <v>199</v>
      </c>
    </row>
    <row r="203" s="13" customFormat="1">
      <c r="A203" s="13"/>
      <c r="B203" s="232"/>
      <c r="C203" s="233"/>
      <c r="D203" s="234" t="s">
        <v>213</v>
      </c>
      <c r="E203" s="233"/>
      <c r="F203" s="236" t="s">
        <v>873</v>
      </c>
      <c r="G203" s="233"/>
      <c r="H203" s="237">
        <v>0.27500000000000002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213</v>
      </c>
      <c r="AU203" s="243" t="s">
        <v>86</v>
      </c>
      <c r="AV203" s="13" t="s">
        <v>86</v>
      </c>
      <c r="AW203" s="13" t="s">
        <v>4</v>
      </c>
      <c r="AX203" s="13" t="s">
        <v>84</v>
      </c>
      <c r="AY203" s="243" t="s">
        <v>199</v>
      </c>
    </row>
    <row r="204" s="2" customFormat="1" ht="24.15" customHeight="1">
      <c r="A204" s="38"/>
      <c r="B204" s="39"/>
      <c r="C204" s="219" t="s">
        <v>360</v>
      </c>
      <c r="D204" s="219" t="s">
        <v>201</v>
      </c>
      <c r="E204" s="220" t="s">
        <v>874</v>
      </c>
      <c r="F204" s="221" t="s">
        <v>875</v>
      </c>
      <c r="G204" s="222" t="s">
        <v>144</v>
      </c>
      <c r="H204" s="223">
        <v>9</v>
      </c>
      <c r="I204" s="224"/>
      <c r="J204" s="225">
        <f>ROUND(I204*H204,2)</f>
        <v>0</v>
      </c>
      <c r="K204" s="221" t="s">
        <v>204</v>
      </c>
      <c r="L204" s="44"/>
      <c r="M204" s="226" t="s">
        <v>1</v>
      </c>
      <c r="N204" s="227" t="s">
        <v>41</v>
      </c>
      <c r="O204" s="91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505</v>
      </c>
      <c r="AT204" s="230" t="s">
        <v>201</v>
      </c>
      <c r="AU204" s="230" t="s">
        <v>86</v>
      </c>
      <c r="AY204" s="17" t="s">
        <v>199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84</v>
      </c>
      <c r="BK204" s="231">
        <f>ROUND(I204*H204,2)</f>
        <v>0</v>
      </c>
      <c r="BL204" s="17" t="s">
        <v>505</v>
      </c>
      <c r="BM204" s="230" t="s">
        <v>876</v>
      </c>
    </row>
    <row r="205" s="13" customFormat="1">
      <c r="A205" s="13"/>
      <c r="B205" s="232"/>
      <c r="C205" s="233"/>
      <c r="D205" s="234" t="s">
        <v>213</v>
      </c>
      <c r="E205" s="235" t="s">
        <v>1</v>
      </c>
      <c r="F205" s="236" t="s">
        <v>730</v>
      </c>
      <c r="G205" s="233"/>
      <c r="H205" s="237">
        <v>9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213</v>
      </c>
      <c r="AU205" s="243" t="s">
        <v>86</v>
      </c>
      <c r="AV205" s="13" t="s">
        <v>86</v>
      </c>
      <c r="AW205" s="13" t="s">
        <v>32</v>
      </c>
      <c r="AX205" s="13" t="s">
        <v>84</v>
      </c>
      <c r="AY205" s="243" t="s">
        <v>199</v>
      </c>
    </row>
    <row r="206" s="2" customFormat="1" ht="24.15" customHeight="1">
      <c r="A206" s="38"/>
      <c r="B206" s="39"/>
      <c r="C206" s="219" t="s">
        <v>366</v>
      </c>
      <c r="D206" s="219" t="s">
        <v>201</v>
      </c>
      <c r="E206" s="220" t="s">
        <v>877</v>
      </c>
      <c r="F206" s="221" t="s">
        <v>878</v>
      </c>
      <c r="G206" s="222" t="s">
        <v>122</v>
      </c>
      <c r="H206" s="223">
        <v>200</v>
      </c>
      <c r="I206" s="224"/>
      <c r="J206" s="225">
        <f>ROUND(I206*H206,2)</f>
        <v>0</v>
      </c>
      <c r="K206" s="221" t="s">
        <v>204</v>
      </c>
      <c r="L206" s="44"/>
      <c r="M206" s="226" t="s">
        <v>1</v>
      </c>
      <c r="N206" s="227" t="s">
        <v>41</v>
      </c>
      <c r="O206" s="91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0" t="s">
        <v>505</v>
      </c>
      <c r="AT206" s="230" t="s">
        <v>201</v>
      </c>
      <c r="AU206" s="230" t="s">
        <v>86</v>
      </c>
      <c r="AY206" s="17" t="s">
        <v>199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84</v>
      </c>
      <c r="BK206" s="231">
        <f>ROUND(I206*H206,2)</f>
        <v>0</v>
      </c>
      <c r="BL206" s="17" t="s">
        <v>505</v>
      </c>
      <c r="BM206" s="230" t="s">
        <v>879</v>
      </c>
    </row>
    <row r="207" s="13" customFormat="1">
      <c r="A207" s="13"/>
      <c r="B207" s="232"/>
      <c r="C207" s="233"/>
      <c r="D207" s="234" t="s">
        <v>213</v>
      </c>
      <c r="E207" s="235" t="s">
        <v>1</v>
      </c>
      <c r="F207" s="236" t="s">
        <v>741</v>
      </c>
      <c r="G207" s="233"/>
      <c r="H207" s="237">
        <v>200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213</v>
      </c>
      <c r="AU207" s="243" t="s">
        <v>86</v>
      </c>
      <c r="AV207" s="13" t="s">
        <v>86</v>
      </c>
      <c r="AW207" s="13" t="s">
        <v>32</v>
      </c>
      <c r="AX207" s="13" t="s">
        <v>84</v>
      </c>
      <c r="AY207" s="243" t="s">
        <v>199</v>
      </c>
    </row>
    <row r="208" s="2" customFormat="1" ht="24.15" customHeight="1">
      <c r="A208" s="38"/>
      <c r="B208" s="39"/>
      <c r="C208" s="219" t="s">
        <v>132</v>
      </c>
      <c r="D208" s="219" t="s">
        <v>201</v>
      </c>
      <c r="E208" s="220" t="s">
        <v>880</v>
      </c>
      <c r="F208" s="221" t="s">
        <v>881</v>
      </c>
      <c r="G208" s="222" t="s">
        <v>122</v>
      </c>
      <c r="H208" s="223">
        <v>10</v>
      </c>
      <c r="I208" s="224"/>
      <c r="J208" s="225">
        <f>ROUND(I208*H208,2)</f>
        <v>0</v>
      </c>
      <c r="K208" s="221" t="s">
        <v>204</v>
      </c>
      <c r="L208" s="44"/>
      <c r="M208" s="226" t="s">
        <v>1</v>
      </c>
      <c r="N208" s="227" t="s">
        <v>41</v>
      </c>
      <c r="O208" s="91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0" t="s">
        <v>505</v>
      </c>
      <c r="AT208" s="230" t="s">
        <v>201</v>
      </c>
      <c r="AU208" s="230" t="s">
        <v>86</v>
      </c>
      <c r="AY208" s="17" t="s">
        <v>199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84</v>
      </c>
      <c r="BK208" s="231">
        <f>ROUND(I208*H208,2)</f>
        <v>0</v>
      </c>
      <c r="BL208" s="17" t="s">
        <v>505</v>
      </c>
      <c r="BM208" s="230" t="s">
        <v>882</v>
      </c>
    </row>
    <row r="209" s="13" customFormat="1">
      <c r="A209" s="13"/>
      <c r="B209" s="232"/>
      <c r="C209" s="233"/>
      <c r="D209" s="234" t="s">
        <v>213</v>
      </c>
      <c r="E209" s="235" t="s">
        <v>1</v>
      </c>
      <c r="F209" s="236" t="s">
        <v>745</v>
      </c>
      <c r="G209" s="233"/>
      <c r="H209" s="237">
        <v>10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213</v>
      </c>
      <c r="AU209" s="243" t="s">
        <v>86</v>
      </c>
      <c r="AV209" s="13" t="s">
        <v>86</v>
      </c>
      <c r="AW209" s="13" t="s">
        <v>32</v>
      </c>
      <c r="AX209" s="13" t="s">
        <v>84</v>
      </c>
      <c r="AY209" s="243" t="s">
        <v>199</v>
      </c>
    </row>
    <row r="210" s="2" customFormat="1" ht="24.15" customHeight="1">
      <c r="A210" s="38"/>
      <c r="B210" s="39"/>
      <c r="C210" s="219" t="s">
        <v>377</v>
      </c>
      <c r="D210" s="219" t="s">
        <v>201</v>
      </c>
      <c r="E210" s="220" t="s">
        <v>883</v>
      </c>
      <c r="F210" s="221" t="s">
        <v>884</v>
      </c>
      <c r="G210" s="222" t="s">
        <v>122</v>
      </c>
      <c r="H210" s="223">
        <v>200</v>
      </c>
      <c r="I210" s="224"/>
      <c r="J210" s="225">
        <f>ROUND(I210*H210,2)</f>
        <v>0</v>
      </c>
      <c r="K210" s="221" t="s">
        <v>204</v>
      </c>
      <c r="L210" s="44"/>
      <c r="M210" s="226" t="s">
        <v>1</v>
      </c>
      <c r="N210" s="227" t="s">
        <v>41</v>
      </c>
      <c r="O210" s="91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505</v>
      </c>
      <c r="AT210" s="230" t="s">
        <v>201</v>
      </c>
      <c r="AU210" s="230" t="s">
        <v>86</v>
      </c>
      <c r="AY210" s="17" t="s">
        <v>199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84</v>
      </c>
      <c r="BK210" s="231">
        <f>ROUND(I210*H210,2)</f>
        <v>0</v>
      </c>
      <c r="BL210" s="17" t="s">
        <v>505</v>
      </c>
      <c r="BM210" s="230" t="s">
        <v>885</v>
      </c>
    </row>
    <row r="211" s="2" customFormat="1" ht="24.15" customHeight="1">
      <c r="A211" s="38"/>
      <c r="B211" s="39"/>
      <c r="C211" s="219" t="s">
        <v>382</v>
      </c>
      <c r="D211" s="219" t="s">
        <v>201</v>
      </c>
      <c r="E211" s="220" t="s">
        <v>886</v>
      </c>
      <c r="F211" s="221" t="s">
        <v>887</v>
      </c>
      <c r="G211" s="222" t="s">
        <v>122</v>
      </c>
      <c r="H211" s="223">
        <v>10</v>
      </c>
      <c r="I211" s="224"/>
      <c r="J211" s="225">
        <f>ROUND(I211*H211,2)</f>
        <v>0</v>
      </c>
      <c r="K211" s="221" t="s">
        <v>204</v>
      </c>
      <c r="L211" s="44"/>
      <c r="M211" s="226" t="s">
        <v>1</v>
      </c>
      <c r="N211" s="227" t="s">
        <v>41</v>
      </c>
      <c r="O211" s="91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505</v>
      </c>
      <c r="AT211" s="230" t="s">
        <v>201</v>
      </c>
      <c r="AU211" s="230" t="s">
        <v>86</v>
      </c>
      <c r="AY211" s="17" t="s">
        <v>199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84</v>
      </c>
      <c r="BK211" s="231">
        <f>ROUND(I211*H211,2)</f>
        <v>0</v>
      </c>
      <c r="BL211" s="17" t="s">
        <v>505</v>
      </c>
      <c r="BM211" s="230" t="s">
        <v>888</v>
      </c>
    </row>
    <row r="212" s="2" customFormat="1" ht="24.15" customHeight="1">
      <c r="A212" s="38"/>
      <c r="B212" s="39"/>
      <c r="C212" s="219" t="s">
        <v>119</v>
      </c>
      <c r="D212" s="219" t="s">
        <v>201</v>
      </c>
      <c r="E212" s="220" t="s">
        <v>889</v>
      </c>
      <c r="F212" s="221" t="s">
        <v>890</v>
      </c>
      <c r="G212" s="222" t="s">
        <v>144</v>
      </c>
      <c r="H212" s="223">
        <v>1</v>
      </c>
      <c r="I212" s="224"/>
      <c r="J212" s="225">
        <f>ROUND(I212*H212,2)</f>
        <v>0</v>
      </c>
      <c r="K212" s="221" t="s">
        <v>204</v>
      </c>
      <c r="L212" s="44"/>
      <c r="M212" s="226" t="s">
        <v>1</v>
      </c>
      <c r="N212" s="227" t="s">
        <v>41</v>
      </c>
      <c r="O212" s="91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0" t="s">
        <v>505</v>
      </c>
      <c r="AT212" s="230" t="s">
        <v>201</v>
      </c>
      <c r="AU212" s="230" t="s">
        <v>86</v>
      </c>
      <c r="AY212" s="17" t="s">
        <v>199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7" t="s">
        <v>84</v>
      </c>
      <c r="BK212" s="231">
        <f>ROUND(I212*H212,2)</f>
        <v>0</v>
      </c>
      <c r="BL212" s="17" t="s">
        <v>505</v>
      </c>
      <c r="BM212" s="230" t="s">
        <v>891</v>
      </c>
    </row>
    <row r="213" s="13" customFormat="1">
      <c r="A213" s="13"/>
      <c r="B213" s="232"/>
      <c r="C213" s="233"/>
      <c r="D213" s="234" t="s">
        <v>213</v>
      </c>
      <c r="E213" s="235" t="s">
        <v>1</v>
      </c>
      <c r="F213" s="236" t="s">
        <v>892</v>
      </c>
      <c r="G213" s="233"/>
      <c r="H213" s="237">
        <v>1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213</v>
      </c>
      <c r="AU213" s="243" t="s">
        <v>86</v>
      </c>
      <c r="AV213" s="13" t="s">
        <v>86</v>
      </c>
      <c r="AW213" s="13" t="s">
        <v>32</v>
      </c>
      <c r="AX213" s="13" t="s">
        <v>84</v>
      </c>
      <c r="AY213" s="243" t="s">
        <v>199</v>
      </c>
    </row>
    <row r="214" s="2" customFormat="1" ht="24.15" customHeight="1">
      <c r="A214" s="38"/>
      <c r="B214" s="39"/>
      <c r="C214" s="219" t="s">
        <v>392</v>
      </c>
      <c r="D214" s="219" t="s">
        <v>201</v>
      </c>
      <c r="E214" s="220" t="s">
        <v>893</v>
      </c>
      <c r="F214" s="221" t="s">
        <v>894</v>
      </c>
      <c r="G214" s="222" t="s">
        <v>144</v>
      </c>
      <c r="H214" s="223">
        <v>9.7200000000000006</v>
      </c>
      <c r="I214" s="224"/>
      <c r="J214" s="225">
        <f>ROUND(I214*H214,2)</f>
        <v>0</v>
      </c>
      <c r="K214" s="221" t="s">
        <v>204</v>
      </c>
      <c r="L214" s="44"/>
      <c r="M214" s="226" t="s">
        <v>1</v>
      </c>
      <c r="N214" s="227" t="s">
        <v>41</v>
      </c>
      <c r="O214" s="91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505</v>
      </c>
      <c r="AT214" s="230" t="s">
        <v>201</v>
      </c>
      <c r="AU214" s="230" t="s">
        <v>86</v>
      </c>
      <c r="AY214" s="17" t="s">
        <v>199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84</v>
      </c>
      <c r="BK214" s="231">
        <f>ROUND(I214*H214,2)</f>
        <v>0</v>
      </c>
      <c r="BL214" s="17" t="s">
        <v>505</v>
      </c>
      <c r="BM214" s="230" t="s">
        <v>895</v>
      </c>
    </row>
    <row r="215" s="13" customFormat="1">
      <c r="A215" s="13"/>
      <c r="B215" s="232"/>
      <c r="C215" s="233"/>
      <c r="D215" s="234" t="s">
        <v>213</v>
      </c>
      <c r="E215" s="235" t="s">
        <v>1</v>
      </c>
      <c r="F215" s="236" t="s">
        <v>747</v>
      </c>
      <c r="G215" s="233"/>
      <c r="H215" s="237">
        <v>9.7200000000000006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213</v>
      </c>
      <c r="AU215" s="243" t="s">
        <v>86</v>
      </c>
      <c r="AV215" s="13" t="s">
        <v>86</v>
      </c>
      <c r="AW215" s="13" t="s">
        <v>32</v>
      </c>
      <c r="AX215" s="13" t="s">
        <v>84</v>
      </c>
      <c r="AY215" s="243" t="s">
        <v>199</v>
      </c>
    </row>
    <row r="216" s="2" customFormat="1" ht="24.15" customHeight="1">
      <c r="A216" s="38"/>
      <c r="B216" s="39"/>
      <c r="C216" s="219" t="s">
        <v>359</v>
      </c>
      <c r="D216" s="219" t="s">
        <v>201</v>
      </c>
      <c r="E216" s="220" t="s">
        <v>896</v>
      </c>
      <c r="F216" s="221" t="s">
        <v>897</v>
      </c>
      <c r="G216" s="222" t="s">
        <v>122</v>
      </c>
      <c r="H216" s="223">
        <v>200</v>
      </c>
      <c r="I216" s="224"/>
      <c r="J216" s="225">
        <f>ROUND(I216*H216,2)</f>
        <v>0</v>
      </c>
      <c r="K216" s="221" t="s">
        <v>204</v>
      </c>
      <c r="L216" s="44"/>
      <c r="M216" s="226" t="s">
        <v>1</v>
      </c>
      <c r="N216" s="227" t="s">
        <v>41</v>
      </c>
      <c r="O216" s="91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505</v>
      </c>
      <c r="AT216" s="230" t="s">
        <v>201</v>
      </c>
      <c r="AU216" s="230" t="s">
        <v>86</v>
      </c>
      <c r="AY216" s="17" t="s">
        <v>199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84</v>
      </c>
      <c r="BK216" s="231">
        <f>ROUND(I216*H216,2)</f>
        <v>0</v>
      </c>
      <c r="BL216" s="17" t="s">
        <v>505</v>
      </c>
      <c r="BM216" s="230" t="s">
        <v>898</v>
      </c>
    </row>
    <row r="217" s="13" customFormat="1">
      <c r="A217" s="13"/>
      <c r="B217" s="232"/>
      <c r="C217" s="233"/>
      <c r="D217" s="234" t="s">
        <v>213</v>
      </c>
      <c r="E217" s="235" t="s">
        <v>1</v>
      </c>
      <c r="F217" s="236" t="s">
        <v>741</v>
      </c>
      <c r="G217" s="233"/>
      <c r="H217" s="237">
        <v>200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213</v>
      </c>
      <c r="AU217" s="243" t="s">
        <v>86</v>
      </c>
      <c r="AV217" s="13" t="s">
        <v>86</v>
      </c>
      <c r="AW217" s="13" t="s">
        <v>32</v>
      </c>
      <c r="AX217" s="13" t="s">
        <v>84</v>
      </c>
      <c r="AY217" s="243" t="s">
        <v>199</v>
      </c>
    </row>
    <row r="218" s="2" customFormat="1" ht="24.15" customHeight="1">
      <c r="A218" s="38"/>
      <c r="B218" s="39"/>
      <c r="C218" s="219" t="s">
        <v>400</v>
      </c>
      <c r="D218" s="219" t="s">
        <v>201</v>
      </c>
      <c r="E218" s="220" t="s">
        <v>899</v>
      </c>
      <c r="F218" s="221" t="s">
        <v>900</v>
      </c>
      <c r="G218" s="222" t="s">
        <v>122</v>
      </c>
      <c r="H218" s="223">
        <v>275</v>
      </c>
      <c r="I218" s="224"/>
      <c r="J218" s="225">
        <f>ROUND(I218*H218,2)</f>
        <v>0</v>
      </c>
      <c r="K218" s="221" t="s">
        <v>204</v>
      </c>
      <c r="L218" s="44"/>
      <c r="M218" s="226" t="s">
        <v>1</v>
      </c>
      <c r="N218" s="227" t="s">
        <v>41</v>
      </c>
      <c r="O218" s="91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505</v>
      </c>
      <c r="AT218" s="230" t="s">
        <v>201</v>
      </c>
      <c r="AU218" s="230" t="s">
        <v>86</v>
      </c>
      <c r="AY218" s="17" t="s">
        <v>199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84</v>
      </c>
      <c r="BK218" s="231">
        <f>ROUND(I218*H218,2)</f>
        <v>0</v>
      </c>
      <c r="BL218" s="17" t="s">
        <v>505</v>
      </c>
      <c r="BM218" s="230" t="s">
        <v>901</v>
      </c>
    </row>
    <row r="219" s="15" customFormat="1">
      <c r="A219" s="15"/>
      <c r="B219" s="259"/>
      <c r="C219" s="260"/>
      <c r="D219" s="234" t="s">
        <v>213</v>
      </c>
      <c r="E219" s="261" t="s">
        <v>1</v>
      </c>
      <c r="F219" s="262" t="s">
        <v>902</v>
      </c>
      <c r="G219" s="260"/>
      <c r="H219" s="261" t="s">
        <v>1</v>
      </c>
      <c r="I219" s="263"/>
      <c r="J219" s="260"/>
      <c r="K219" s="260"/>
      <c r="L219" s="264"/>
      <c r="M219" s="265"/>
      <c r="N219" s="266"/>
      <c r="O219" s="266"/>
      <c r="P219" s="266"/>
      <c r="Q219" s="266"/>
      <c r="R219" s="266"/>
      <c r="S219" s="266"/>
      <c r="T219" s="26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8" t="s">
        <v>213</v>
      </c>
      <c r="AU219" s="268" t="s">
        <v>86</v>
      </c>
      <c r="AV219" s="15" t="s">
        <v>84</v>
      </c>
      <c r="AW219" s="15" t="s">
        <v>32</v>
      </c>
      <c r="AX219" s="15" t="s">
        <v>76</v>
      </c>
      <c r="AY219" s="268" t="s">
        <v>199</v>
      </c>
    </row>
    <row r="220" s="13" customFormat="1">
      <c r="A220" s="13"/>
      <c r="B220" s="232"/>
      <c r="C220" s="233"/>
      <c r="D220" s="234" t="s">
        <v>213</v>
      </c>
      <c r="E220" s="235" t="s">
        <v>1</v>
      </c>
      <c r="F220" s="236" t="s">
        <v>727</v>
      </c>
      <c r="G220" s="233"/>
      <c r="H220" s="237">
        <v>275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213</v>
      </c>
      <c r="AU220" s="243" t="s">
        <v>86</v>
      </c>
      <c r="AV220" s="13" t="s">
        <v>86</v>
      </c>
      <c r="AW220" s="13" t="s">
        <v>32</v>
      </c>
      <c r="AX220" s="13" t="s">
        <v>84</v>
      </c>
      <c r="AY220" s="243" t="s">
        <v>199</v>
      </c>
    </row>
    <row r="221" s="2" customFormat="1" ht="24.15" customHeight="1">
      <c r="A221" s="38"/>
      <c r="B221" s="39"/>
      <c r="C221" s="269" t="s">
        <v>404</v>
      </c>
      <c r="D221" s="269" t="s">
        <v>315</v>
      </c>
      <c r="E221" s="270" t="s">
        <v>903</v>
      </c>
      <c r="F221" s="271" t="s">
        <v>904</v>
      </c>
      <c r="G221" s="272" t="s">
        <v>122</v>
      </c>
      <c r="H221" s="273">
        <v>288.75</v>
      </c>
      <c r="I221" s="274"/>
      <c r="J221" s="275">
        <f>ROUND(I221*H221,2)</f>
        <v>0</v>
      </c>
      <c r="K221" s="271" t="s">
        <v>204</v>
      </c>
      <c r="L221" s="276"/>
      <c r="M221" s="277" t="s">
        <v>1</v>
      </c>
      <c r="N221" s="278" t="s">
        <v>41</v>
      </c>
      <c r="O221" s="91"/>
      <c r="P221" s="228">
        <f>O221*H221</f>
        <v>0</v>
      </c>
      <c r="Q221" s="228">
        <v>0.00055000000000000003</v>
      </c>
      <c r="R221" s="228">
        <f>Q221*H221</f>
        <v>0.15881250000000002</v>
      </c>
      <c r="S221" s="228">
        <v>0</v>
      </c>
      <c r="T221" s="22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773</v>
      </c>
      <c r="AT221" s="230" t="s">
        <v>315</v>
      </c>
      <c r="AU221" s="230" t="s">
        <v>86</v>
      </c>
      <c r="AY221" s="17" t="s">
        <v>199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84</v>
      </c>
      <c r="BK221" s="231">
        <f>ROUND(I221*H221,2)</f>
        <v>0</v>
      </c>
      <c r="BL221" s="17" t="s">
        <v>773</v>
      </c>
      <c r="BM221" s="230" t="s">
        <v>905</v>
      </c>
    </row>
    <row r="222" s="13" customFormat="1">
      <c r="A222" s="13"/>
      <c r="B222" s="232"/>
      <c r="C222" s="233"/>
      <c r="D222" s="234" t="s">
        <v>213</v>
      </c>
      <c r="E222" s="233"/>
      <c r="F222" s="236" t="s">
        <v>906</v>
      </c>
      <c r="G222" s="233"/>
      <c r="H222" s="237">
        <v>288.75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213</v>
      </c>
      <c r="AU222" s="243" t="s">
        <v>86</v>
      </c>
      <c r="AV222" s="13" t="s">
        <v>86</v>
      </c>
      <c r="AW222" s="13" t="s">
        <v>4</v>
      </c>
      <c r="AX222" s="13" t="s">
        <v>84</v>
      </c>
      <c r="AY222" s="243" t="s">
        <v>199</v>
      </c>
    </row>
    <row r="223" s="2" customFormat="1" ht="24.15" customHeight="1">
      <c r="A223" s="38"/>
      <c r="B223" s="39"/>
      <c r="C223" s="219" t="s">
        <v>408</v>
      </c>
      <c r="D223" s="219" t="s">
        <v>201</v>
      </c>
      <c r="E223" s="220" t="s">
        <v>907</v>
      </c>
      <c r="F223" s="221" t="s">
        <v>908</v>
      </c>
      <c r="G223" s="222" t="s">
        <v>95</v>
      </c>
      <c r="H223" s="223">
        <v>10</v>
      </c>
      <c r="I223" s="224"/>
      <c r="J223" s="225">
        <f>ROUND(I223*H223,2)</f>
        <v>0</v>
      </c>
      <c r="K223" s="221" t="s">
        <v>204</v>
      </c>
      <c r="L223" s="44"/>
      <c r="M223" s="226" t="s">
        <v>1</v>
      </c>
      <c r="N223" s="227" t="s">
        <v>41</v>
      </c>
      <c r="O223" s="91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0" t="s">
        <v>505</v>
      </c>
      <c r="AT223" s="230" t="s">
        <v>201</v>
      </c>
      <c r="AU223" s="230" t="s">
        <v>86</v>
      </c>
      <c r="AY223" s="17" t="s">
        <v>199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84</v>
      </c>
      <c r="BK223" s="231">
        <f>ROUND(I223*H223,2)</f>
        <v>0</v>
      </c>
      <c r="BL223" s="17" t="s">
        <v>505</v>
      </c>
      <c r="BM223" s="230" t="s">
        <v>909</v>
      </c>
    </row>
    <row r="224" s="2" customFormat="1" ht="37.8" customHeight="1">
      <c r="A224" s="38"/>
      <c r="B224" s="39"/>
      <c r="C224" s="219" t="s">
        <v>412</v>
      </c>
      <c r="D224" s="219" t="s">
        <v>201</v>
      </c>
      <c r="E224" s="220" t="s">
        <v>910</v>
      </c>
      <c r="F224" s="221" t="s">
        <v>911</v>
      </c>
      <c r="G224" s="222" t="s">
        <v>95</v>
      </c>
      <c r="H224" s="223">
        <v>10</v>
      </c>
      <c r="I224" s="224"/>
      <c r="J224" s="225">
        <f>ROUND(I224*H224,2)</f>
        <v>0</v>
      </c>
      <c r="K224" s="221" t="s">
        <v>204</v>
      </c>
      <c r="L224" s="44"/>
      <c r="M224" s="226" t="s">
        <v>1</v>
      </c>
      <c r="N224" s="227" t="s">
        <v>41</v>
      </c>
      <c r="O224" s="91"/>
      <c r="P224" s="228">
        <f>O224*H224</f>
        <v>0</v>
      </c>
      <c r="Q224" s="228">
        <v>0</v>
      </c>
      <c r="R224" s="228">
        <f>Q224*H224</f>
        <v>0</v>
      </c>
      <c r="S224" s="228">
        <v>0.5</v>
      </c>
      <c r="T224" s="229">
        <f>S224*H224</f>
        <v>5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0" t="s">
        <v>505</v>
      </c>
      <c r="AT224" s="230" t="s">
        <v>201</v>
      </c>
      <c r="AU224" s="230" t="s">
        <v>86</v>
      </c>
      <c r="AY224" s="17" t="s">
        <v>199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84</v>
      </c>
      <c r="BK224" s="231">
        <f>ROUND(I224*H224,2)</f>
        <v>0</v>
      </c>
      <c r="BL224" s="17" t="s">
        <v>505</v>
      </c>
      <c r="BM224" s="230" t="s">
        <v>912</v>
      </c>
    </row>
    <row r="225" s="2" customFormat="1" ht="24.15" customHeight="1">
      <c r="A225" s="38"/>
      <c r="B225" s="39"/>
      <c r="C225" s="219" t="s">
        <v>417</v>
      </c>
      <c r="D225" s="219" t="s">
        <v>201</v>
      </c>
      <c r="E225" s="220" t="s">
        <v>913</v>
      </c>
      <c r="F225" s="221" t="s">
        <v>914</v>
      </c>
      <c r="G225" s="222" t="s">
        <v>95</v>
      </c>
      <c r="H225" s="223">
        <v>10</v>
      </c>
      <c r="I225" s="224"/>
      <c r="J225" s="225">
        <f>ROUND(I225*H225,2)</f>
        <v>0</v>
      </c>
      <c r="K225" s="221" t="s">
        <v>204</v>
      </c>
      <c r="L225" s="44"/>
      <c r="M225" s="226" t="s">
        <v>1</v>
      </c>
      <c r="N225" s="227" t="s">
        <v>41</v>
      </c>
      <c r="O225" s="91"/>
      <c r="P225" s="228">
        <f>O225*H225</f>
        <v>0</v>
      </c>
      <c r="Q225" s="228">
        <v>0</v>
      </c>
      <c r="R225" s="228">
        <f>Q225*H225</f>
        <v>0</v>
      </c>
      <c r="S225" s="228">
        <v>0.32500000000000001</v>
      </c>
      <c r="T225" s="229">
        <f>S225*H225</f>
        <v>3.25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0" t="s">
        <v>505</v>
      </c>
      <c r="AT225" s="230" t="s">
        <v>201</v>
      </c>
      <c r="AU225" s="230" t="s">
        <v>86</v>
      </c>
      <c r="AY225" s="17" t="s">
        <v>199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84</v>
      </c>
      <c r="BK225" s="231">
        <f>ROUND(I225*H225,2)</f>
        <v>0</v>
      </c>
      <c r="BL225" s="17" t="s">
        <v>505</v>
      </c>
      <c r="BM225" s="230" t="s">
        <v>915</v>
      </c>
    </row>
    <row r="226" s="2" customFormat="1" ht="24.15" customHeight="1">
      <c r="A226" s="38"/>
      <c r="B226" s="39"/>
      <c r="C226" s="219" t="s">
        <v>424</v>
      </c>
      <c r="D226" s="219" t="s">
        <v>201</v>
      </c>
      <c r="E226" s="220" t="s">
        <v>916</v>
      </c>
      <c r="F226" s="221" t="s">
        <v>917</v>
      </c>
      <c r="G226" s="222" t="s">
        <v>95</v>
      </c>
      <c r="H226" s="223">
        <v>10</v>
      </c>
      <c r="I226" s="224"/>
      <c r="J226" s="225">
        <f>ROUND(I226*H226,2)</f>
        <v>0</v>
      </c>
      <c r="K226" s="221" t="s">
        <v>204</v>
      </c>
      <c r="L226" s="44"/>
      <c r="M226" s="226" t="s">
        <v>1</v>
      </c>
      <c r="N226" s="227" t="s">
        <v>41</v>
      </c>
      <c r="O226" s="91"/>
      <c r="P226" s="228">
        <f>O226*H226</f>
        <v>0</v>
      </c>
      <c r="Q226" s="228">
        <v>0</v>
      </c>
      <c r="R226" s="228">
        <f>Q226*H226</f>
        <v>0</v>
      </c>
      <c r="S226" s="228">
        <v>0.12</v>
      </c>
      <c r="T226" s="229">
        <f>S226*H226</f>
        <v>1.2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0" t="s">
        <v>505</v>
      </c>
      <c r="AT226" s="230" t="s">
        <v>201</v>
      </c>
      <c r="AU226" s="230" t="s">
        <v>86</v>
      </c>
      <c r="AY226" s="17" t="s">
        <v>199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84</v>
      </c>
      <c r="BK226" s="231">
        <f>ROUND(I226*H226,2)</f>
        <v>0</v>
      </c>
      <c r="BL226" s="17" t="s">
        <v>505</v>
      </c>
      <c r="BM226" s="230" t="s">
        <v>918</v>
      </c>
    </row>
    <row r="227" s="2" customFormat="1" ht="24.15" customHeight="1">
      <c r="A227" s="38"/>
      <c r="B227" s="39"/>
      <c r="C227" s="219" t="s">
        <v>431</v>
      </c>
      <c r="D227" s="219" t="s">
        <v>201</v>
      </c>
      <c r="E227" s="220" t="s">
        <v>919</v>
      </c>
      <c r="F227" s="221" t="s">
        <v>920</v>
      </c>
      <c r="G227" s="222" t="s">
        <v>122</v>
      </c>
      <c r="H227" s="223">
        <v>40</v>
      </c>
      <c r="I227" s="224"/>
      <c r="J227" s="225">
        <f>ROUND(I227*H227,2)</f>
        <v>0</v>
      </c>
      <c r="K227" s="221" t="s">
        <v>204</v>
      </c>
      <c r="L227" s="44"/>
      <c r="M227" s="226" t="s">
        <v>1</v>
      </c>
      <c r="N227" s="227" t="s">
        <v>41</v>
      </c>
      <c r="O227" s="91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0" t="s">
        <v>505</v>
      </c>
      <c r="AT227" s="230" t="s">
        <v>201</v>
      </c>
      <c r="AU227" s="230" t="s">
        <v>86</v>
      </c>
      <c r="AY227" s="17" t="s">
        <v>199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84</v>
      </c>
      <c r="BK227" s="231">
        <f>ROUND(I227*H227,2)</f>
        <v>0</v>
      </c>
      <c r="BL227" s="17" t="s">
        <v>505</v>
      </c>
      <c r="BM227" s="230" t="s">
        <v>921</v>
      </c>
    </row>
    <row r="228" s="12" customFormat="1" ht="22.8" customHeight="1">
      <c r="A228" s="12"/>
      <c r="B228" s="203"/>
      <c r="C228" s="204"/>
      <c r="D228" s="205" t="s">
        <v>75</v>
      </c>
      <c r="E228" s="217" t="s">
        <v>922</v>
      </c>
      <c r="F228" s="217" t="s">
        <v>923</v>
      </c>
      <c r="G228" s="204"/>
      <c r="H228" s="204"/>
      <c r="I228" s="207"/>
      <c r="J228" s="218">
        <f>BK228</f>
        <v>0</v>
      </c>
      <c r="K228" s="204"/>
      <c r="L228" s="209"/>
      <c r="M228" s="210"/>
      <c r="N228" s="211"/>
      <c r="O228" s="211"/>
      <c r="P228" s="212">
        <f>SUM(P229:P236)</f>
        <v>0</v>
      </c>
      <c r="Q228" s="211"/>
      <c r="R228" s="212">
        <f>SUM(R229:R236)</f>
        <v>0</v>
      </c>
      <c r="S228" s="211"/>
      <c r="T228" s="213">
        <f>SUM(T229:T236)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97</v>
      </c>
      <c r="AT228" s="215" t="s">
        <v>75</v>
      </c>
      <c r="AU228" s="215" t="s">
        <v>84</v>
      </c>
      <c r="AY228" s="214" t="s">
        <v>199</v>
      </c>
      <c r="BK228" s="216">
        <f>SUM(BK229:BK236)</f>
        <v>0</v>
      </c>
    </row>
    <row r="229" s="2" customFormat="1" ht="24.15" customHeight="1">
      <c r="A229" s="38"/>
      <c r="B229" s="39"/>
      <c r="C229" s="219" t="s">
        <v>436</v>
      </c>
      <c r="D229" s="219" t="s">
        <v>201</v>
      </c>
      <c r="E229" s="220" t="s">
        <v>924</v>
      </c>
      <c r="F229" s="221" t="s">
        <v>925</v>
      </c>
      <c r="G229" s="222" t="s">
        <v>161</v>
      </c>
      <c r="H229" s="223">
        <v>10</v>
      </c>
      <c r="I229" s="224"/>
      <c r="J229" s="225">
        <f>ROUND(I229*H229,2)</f>
        <v>0</v>
      </c>
      <c r="K229" s="221" t="s">
        <v>204</v>
      </c>
      <c r="L229" s="44"/>
      <c r="M229" s="226" t="s">
        <v>1</v>
      </c>
      <c r="N229" s="227" t="s">
        <v>41</v>
      </c>
      <c r="O229" s="91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505</v>
      </c>
      <c r="AT229" s="230" t="s">
        <v>201</v>
      </c>
      <c r="AU229" s="230" t="s">
        <v>86</v>
      </c>
      <c r="AY229" s="17" t="s">
        <v>199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84</v>
      </c>
      <c r="BK229" s="231">
        <f>ROUND(I229*H229,2)</f>
        <v>0</v>
      </c>
      <c r="BL229" s="17" t="s">
        <v>505</v>
      </c>
      <c r="BM229" s="230" t="s">
        <v>926</v>
      </c>
    </row>
    <row r="230" s="13" customFormat="1">
      <c r="A230" s="13"/>
      <c r="B230" s="232"/>
      <c r="C230" s="233"/>
      <c r="D230" s="234" t="s">
        <v>213</v>
      </c>
      <c r="E230" s="235" t="s">
        <v>1</v>
      </c>
      <c r="F230" s="236" t="s">
        <v>734</v>
      </c>
      <c r="G230" s="233"/>
      <c r="H230" s="237">
        <v>10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213</v>
      </c>
      <c r="AU230" s="243" t="s">
        <v>86</v>
      </c>
      <c r="AV230" s="13" t="s">
        <v>86</v>
      </c>
      <c r="AW230" s="13" t="s">
        <v>32</v>
      </c>
      <c r="AX230" s="13" t="s">
        <v>84</v>
      </c>
      <c r="AY230" s="243" t="s">
        <v>199</v>
      </c>
    </row>
    <row r="231" s="2" customFormat="1" ht="24.15" customHeight="1">
      <c r="A231" s="38"/>
      <c r="B231" s="39"/>
      <c r="C231" s="219" t="s">
        <v>440</v>
      </c>
      <c r="D231" s="219" t="s">
        <v>201</v>
      </c>
      <c r="E231" s="220" t="s">
        <v>927</v>
      </c>
      <c r="F231" s="221" t="s">
        <v>928</v>
      </c>
      <c r="G231" s="222" t="s">
        <v>161</v>
      </c>
      <c r="H231" s="223">
        <v>10</v>
      </c>
      <c r="I231" s="224"/>
      <c r="J231" s="225">
        <f>ROUND(I231*H231,2)</f>
        <v>0</v>
      </c>
      <c r="K231" s="221" t="s">
        <v>780</v>
      </c>
      <c r="L231" s="44"/>
      <c r="M231" s="226" t="s">
        <v>1</v>
      </c>
      <c r="N231" s="227" t="s">
        <v>41</v>
      </c>
      <c r="O231" s="91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0" t="s">
        <v>505</v>
      </c>
      <c r="AT231" s="230" t="s">
        <v>201</v>
      </c>
      <c r="AU231" s="230" t="s">
        <v>86</v>
      </c>
      <c r="AY231" s="17" t="s">
        <v>199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7" t="s">
        <v>84</v>
      </c>
      <c r="BK231" s="231">
        <f>ROUND(I231*H231,2)</f>
        <v>0</v>
      </c>
      <c r="BL231" s="17" t="s">
        <v>505</v>
      </c>
      <c r="BM231" s="230" t="s">
        <v>929</v>
      </c>
    </row>
    <row r="232" s="15" customFormat="1">
      <c r="A232" s="15"/>
      <c r="B232" s="259"/>
      <c r="C232" s="260"/>
      <c r="D232" s="234" t="s">
        <v>213</v>
      </c>
      <c r="E232" s="261" t="s">
        <v>1</v>
      </c>
      <c r="F232" s="262" t="s">
        <v>930</v>
      </c>
      <c r="G232" s="260"/>
      <c r="H232" s="261" t="s">
        <v>1</v>
      </c>
      <c r="I232" s="263"/>
      <c r="J232" s="260"/>
      <c r="K232" s="260"/>
      <c r="L232" s="264"/>
      <c r="M232" s="265"/>
      <c r="N232" s="266"/>
      <c r="O232" s="266"/>
      <c r="P232" s="266"/>
      <c r="Q232" s="266"/>
      <c r="R232" s="266"/>
      <c r="S232" s="266"/>
      <c r="T232" s="26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8" t="s">
        <v>213</v>
      </c>
      <c r="AU232" s="268" t="s">
        <v>86</v>
      </c>
      <c r="AV232" s="15" t="s">
        <v>84</v>
      </c>
      <c r="AW232" s="15" t="s">
        <v>32</v>
      </c>
      <c r="AX232" s="15" t="s">
        <v>76</v>
      </c>
      <c r="AY232" s="268" t="s">
        <v>199</v>
      </c>
    </row>
    <row r="233" s="15" customFormat="1">
      <c r="A233" s="15"/>
      <c r="B233" s="259"/>
      <c r="C233" s="260"/>
      <c r="D233" s="234" t="s">
        <v>213</v>
      </c>
      <c r="E233" s="261" t="s">
        <v>1</v>
      </c>
      <c r="F233" s="262" t="s">
        <v>931</v>
      </c>
      <c r="G233" s="260"/>
      <c r="H233" s="261" t="s">
        <v>1</v>
      </c>
      <c r="I233" s="263"/>
      <c r="J233" s="260"/>
      <c r="K233" s="260"/>
      <c r="L233" s="264"/>
      <c r="M233" s="265"/>
      <c r="N233" s="266"/>
      <c r="O233" s="266"/>
      <c r="P233" s="266"/>
      <c r="Q233" s="266"/>
      <c r="R233" s="266"/>
      <c r="S233" s="266"/>
      <c r="T233" s="26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8" t="s">
        <v>213</v>
      </c>
      <c r="AU233" s="268" t="s">
        <v>86</v>
      </c>
      <c r="AV233" s="15" t="s">
        <v>84</v>
      </c>
      <c r="AW233" s="15" t="s">
        <v>32</v>
      </c>
      <c r="AX233" s="15" t="s">
        <v>76</v>
      </c>
      <c r="AY233" s="268" t="s">
        <v>199</v>
      </c>
    </row>
    <row r="234" s="13" customFormat="1">
      <c r="A234" s="13"/>
      <c r="B234" s="232"/>
      <c r="C234" s="233"/>
      <c r="D234" s="234" t="s">
        <v>213</v>
      </c>
      <c r="E234" s="235" t="s">
        <v>1</v>
      </c>
      <c r="F234" s="236" t="s">
        <v>734</v>
      </c>
      <c r="G234" s="233"/>
      <c r="H234" s="237">
        <v>10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213</v>
      </c>
      <c r="AU234" s="243" t="s">
        <v>86</v>
      </c>
      <c r="AV234" s="13" t="s">
        <v>86</v>
      </c>
      <c r="AW234" s="13" t="s">
        <v>32</v>
      </c>
      <c r="AX234" s="13" t="s">
        <v>84</v>
      </c>
      <c r="AY234" s="243" t="s">
        <v>199</v>
      </c>
    </row>
    <row r="235" s="2" customFormat="1" ht="16.5" customHeight="1">
      <c r="A235" s="38"/>
      <c r="B235" s="39"/>
      <c r="C235" s="219" t="s">
        <v>444</v>
      </c>
      <c r="D235" s="219" t="s">
        <v>201</v>
      </c>
      <c r="E235" s="220" t="s">
        <v>932</v>
      </c>
      <c r="F235" s="221" t="s">
        <v>933</v>
      </c>
      <c r="G235" s="222" t="s">
        <v>161</v>
      </c>
      <c r="H235" s="223">
        <v>9</v>
      </c>
      <c r="I235" s="224"/>
      <c r="J235" s="225">
        <f>ROUND(I235*H235,2)</f>
        <v>0</v>
      </c>
      <c r="K235" s="221" t="s">
        <v>780</v>
      </c>
      <c r="L235" s="44"/>
      <c r="M235" s="226" t="s">
        <v>1</v>
      </c>
      <c r="N235" s="227" t="s">
        <v>41</v>
      </c>
      <c r="O235" s="91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0" t="s">
        <v>505</v>
      </c>
      <c r="AT235" s="230" t="s">
        <v>201</v>
      </c>
      <c r="AU235" s="230" t="s">
        <v>86</v>
      </c>
      <c r="AY235" s="17" t="s">
        <v>199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7" t="s">
        <v>84</v>
      </c>
      <c r="BK235" s="231">
        <f>ROUND(I235*H235,2)</f>
        <v>0</v>
      </c>
      <c r="BL235" s="17" t="s">
        <v>505</v>
      </c>
      <c r="BM235" s="230" t="s">
        <v>934</v>
      </c>
    </row>
    <row r="236" s="13" customFormat="1">
      <c r="A236" s="13"/>
      <c r="B236" s="232"/>
      <c r="C236" s="233"/>
      <c r="D236" s="234" t="s">
        <v>213</v>
      </c>
      <c r="E236" s="235" t="s">
        <v>1</v>
      </c>
      <c r="F236" s="236" t="s">
        <v>730</v>
      </c>
      <c r="G236" s="233"/>
      <c r="H236" s="237">
        <v>9</v>
      </c>
      <c r="I236" s="238"/>
      <c r="J236" s="233"/>
      <c r="K236" s="233"/>
      <c r="L236" s="239"/>
      <c r="M236" s="279"/>
      <c r="N236" s="280"/>
      <c r="O236" s="280"/>
      <c r="P236" s="280"/>
      <c r="Q236" s="280"/>
      <c r="R236" s="280"/>
      <c r="S236" s="280"/>
      <c r="T236" s="28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213</v>
      </c>
      <c r="AU236" s="243" t="s">
        <v>86</v>
      </c>
      <c r="AV236" s="13" t="s">
        <v>86</v>
      </c>
      <c r="AW236" s="13" t="s">
        <v>32</v>
      </c>
      <c r="AX236" s="13" t="s">
        <v>84</v>
      </c>
      <c r="AY236" s="243" t="s">
        <v>199</v>
      </c>
    </row>
    <row r="237" s="2" customFormat="1" ht="6.96" customHeight="1">
      <c r="A237" s="38"/>
      <c r="B237" s="66"/>
      <c r="C237" s="67"/>
      <c r="D237" s="67"/>
      <c r="E237" s="67"/>
      <c r="F237" s="67"/>
      <c r="G237" s="67"/>
      <c r="H237" s="67"/>
      <c r="I237" s="67"/>
      <c r="J237" s="67"/>
      <c r="K237" s="67"/>
      <c r="L237" s="44"/>
      <c r="M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</row>
  </sheetData>
  <sheetProtection sheet="1" autoFilter="0" formatColumns="0" formatRows="0" objects="1" scenarios="1" spinCount="100000" saltValue="x77toNCL6J1hA0LQhC9eM+7z4BWKyLPU887YiJZcihKDbo6OlrS712pF4tSZqA9OmEaCCUzZ94RwZTyFmH9NOA==" hashValue="ubedhh6rn71hCX4Y4aFViT1mp9PUIsg8ZvZ52+SjaXYk5OQTF86egH/6PLb3eYK/2ZKGgyQDRvOP3v0Uh3BSNg==" algorithmName="SHA-512" password="CC35"/>
  <autoFilter ref="C119:K2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LITOMĚŘICKÁ - DOPRAVNÍ ÚPRAVY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935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24. 1. 2024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936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937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938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939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940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ROUND((SUM(BE120:BE152)),  2)</f>
        <v>0</v>
      </c>
      <c r="G33" s="38"/>
      <c r="H33" s="38"/>
      <c r="I33" s="156">
        <v>0.20999999999999999</v>
      </c>
      <c r="J33" s="155">
        <f>ROUND(((SUM(BE120:BE152))*I33),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42</v>
      </c>
      <c r="F34" s="155">
        <f>ROUND((SUM(BF120:BF152)),  2)</f>
        <v>0</v>
      </c>
      <c r="G34" s="38"/>
      <c r="H34" s="38"/>
      <c r="I34" s="156">
        <v>0.12</v>
      </c>
      <c r="J34" s="155">
        <f>ROUND(((SUM(BF120:BF152))*I34),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ROUND((SUM(BG120:BG152)),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ROUND((SUM(BH120:BH152)),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ROUND((SUM(BI120:BI152)),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170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5" t="str">
        <f>E7</f>
        <v>LITOMĚŘICKÁ - DOPRAVNÍ ÚPRAVY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TEPLICE</v>
      </c>
      <c r="G89" s="40"/>
      <c r="H89" s="40"/>
      <c r="I89" s="32" t="s">
        <v>22</v>
      </c>
      <c r="J89" s="79" t="str">
        <f>IF(J12="","",J12)</f>
        <v>24. 1. 2024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TEPLICE</v>
      </c>
      <c r="G91" s="40"/>
      <c r="H91" s="40"/>
      <c r="I91" s="32" t="s">
        <v>30</v>
      </c>
      <c r="J91" s="36" t="str">
        <f>E21</f>
        <v>RAPID MOST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VLADIMÍR PLHÁK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171</v>
      </c>
      <c r="D94" s="177"/>
      <c r="E94" s="177"/>
      <c r="F94" s="177"/>
      <c r="G94" s="177"/>
      <c r="H94" s="177"/>
      <c r="I94" s="177"/>
      <c r="J94" s="178" t="s">
        <v>172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173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174</v>
      </c>
    </row>
    <row r="97" hidden="1" s="9" customFormat="1" ht="24.96" customHeight="1">
      <c r="A97" s="9"/>
      <c r="B97" s="180"/>
      <c r="C97" s="181"/>
      <c r="D97" s="182" t="s">
        <v>941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942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943</v>
      </c>
      <c r="E99" s="189"/>
      <c r="F99" s="189"/>
      <c r="G99" s="189"/>
      <c r="H99" s="189"/>
      <c r="I99" s="189"/>
      <c r="J99" s="190">
        <f>J136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944</v>
      </c>
      <c r="E100" s="189"/>
      <c r="F100" s="189"/>
      <c r="G100" s="189"/>
      <c r="H100" s="189"/>
      <c r="I100" s="189"/>
      <c r="J100" s="190">
        <f>J149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185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5" t="str">
        <f>E7</f>
        <v>LITOMĚŘICKÁ - DOPRAVNÍ ÚPRAVY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113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VON - VEDLEJŠÍ A OSTATNÍ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TEPLICE</v>
      </c>
      <c r="G114" s="40"/>
      <c r="H114" s="40"/>
      <c r="I114" s="32" t="s">
        <v>22</v>
      </c>
      <c r="J114" s="79" t="str">
        <f>IF(J12="","",J12)</f>
        <v>24. 1. 2024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STATUTÁRNÍ MĚSTO TEPLICE</v>
      </c>
      <c r="G116" s="40"/>
      <c r="H116" s="40"/>
      <c r="I116" s="32" t="s">
        <v>30</v>
      </c>
      <c r="J116" s="36" t="str">
        <f>E21</f>
        <v>RAPID MOST SPOL. S 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ING. VLADIMÍR PLHÁK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2"/>
      <c r="B119" s="193"/>
      <c r="C119" s="194" t="s">
        <v>186</v>
      </c>
      <c r="D119" s="195" t="s">
        <v>61</v>
      </c>
      <c r="E119" s="195" t="s">
        <v>57</v>
      </c>
      <c r="F119" s="195" t="s">
        <v>58</v>
      </c>
      <c r="G119" s="195" t="s">
        <v>187</v>
      </c>
      <c r="H119" s="195" t="s">
        <v>188</v>
      </c>
      <c r="I119" s="195" t="s">
        <v>189</v>
      </c>
      <c r="J119" s="195" t="s">
        <v>172</v>
      </c>
      <c r="K119" s="196" t="s">
        <v>190</v>
      </c>
      <c r="L119" s="197"/>
      <c r="M119" s="100" t="s">
        <v>1</v>
      </c>
      <c r="N119" s="101" t="s">
        <v>40</v>
      </c>
      <c r="O119" s="101" t="s">
        <v>191</v>
      </c>
      <c r="P119" s="101" t="s">
        <v>192</v>
      </c>
      <c r="Q119" s="101" t="s">
        <v>193</v>
      </c>
      <c r="R119" s="101" t="s">
        <v>194</v>
      </c>
      <c r="S119" s="101" t="s">
        <v>195</v>
      </c>
      <c r="T119" s="102" t="s">
        <v>196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8"/>
      <c r="B120" s="39"/>
      <c r="C120" s="107" t="s">
        <v>197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0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174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945</v>
      </c>
      <c r="F121" s="206" t="s">
        <v>946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P122+P136+P149</f>
        <v>0</v>
      </c>
      <c r="Q121" s="211"/>
      <c r="R121" s="212">
        <f>R122+R136+R149</f>
        <v>0</v>
      </c>
      <c r="S121" s="211"/>
      <c r="T121" s="213">
        <f>T122+T136+T149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135</v>
      </c>
      <c r="AT121" s="215" t="s">
        <v>75</v>
      </c>
      <c r="AU121" s="215" t="s">
        <v>76</v>
      </c>
      <c r="AY121" s="214" t="s">
        <v>199</v>
      </c>
      <c r="BK121" s="216">
        <f>BK122+BK136+BK149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947</v>
      </c>
      <c r="F122" s="217" t="s">
        <v>948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SUM(P123:P135)</f>
        <v>0</v>
      </c>
      <c r="Q122" s="211"/>
      <c r="R122" s="212">
        <f>SUM(R123:R135)</f>
        <v>0</v>
      </c>
      <c r="S122" s="211"/>
      <c r="T122" s="213">
        <f>SUM(T123:T135)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135</v>
      </c>
      <c r="AT122" s="215" t="s">
        <v>75</v>
      </c>
      <c r="AU122" s="215" t="s">
        <v>84</v>
      </c>
      <c r="AY122" s="214" t="s">
        <v>199</v>
      </c>
      <c r="BK122" s="216">
        <f>SUM(BK123:BK135)</f>
        <v>0</v>
      </c>
    </row>
    <row r="123" s="2" customFormat="1" ht="16.5" customHeight="1">
      <c r="A123" s="38"/>
      <c r="B123" s="39"/>
      <c r="C123" s="219" t="s">
        <v>84</v>
      </c>
      <c r="D123" s="219" t="s">
        <v>201</v>
      </c>
      <c r="E123" s="220" t="s">
        <v>949</v>
      </c>
      <c r="F123" s="221" t="s">
        <v>950</v>
      </c>
      <c r="G123" s="222" t="s">
        <v>951</v>
      </c>
      <c r="H123" s="223">
        <v>20</v>
      </c>
      <c r="I123" s="224"/>
      <c r="J123" s="225">
        <f>ROUND(I123*H123,2)</f>
        <v>0</v>
      </c>
      <c r="K123" s="221" t="s">
        <v>204</v>
      </c>
      <c r="L123" s="44"/>
      <c r="M123" s="226" t="s">
        <v>1</v>
      </c>
      <c r="N123" s="227" t="s">
        <v>41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952</v>
      </c>
      <c r="AT123" s="230" t="s">
        <v>201</v>
      </c>
      <c r="AU123" s="230" t="s">
        <v>86</v>
      </c>
      <c r="AY123" s="17" t="s">
        <v>199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84</v>
      </c>
      <c r="BK123" s="231">
        <f>ROUND(I123*H123,2)</f>
        <v>0</v>
      </c>
      <c r="BL123" s="17" t="s">
        <v>952</v>
      </c>
      <c r="BM123" s="230" t="s">
        <v>953</v>
      </c>
    </row>
    <row r="124" s="13" customFormat="1">
      <c r="A124" s="13"/>
      <c r="B124" s="232"/>
      <c r="C124" s="233"/>
      <c r="D124" s="234" t="s">
        <v>213</v>
      </c>
      <c r="E124" s="235" t="s">
        <v>1</v>
      </c>
      <c r="F124" s="236" t="s">
        <v>954</v>
      </c>
      <c r="G124" s="233"/>
      <c r="H124" s="237">
        <v>20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213</v>
      </c>
      <c r="AU124" s="243" t="s">
        <v>86</v>
      </c>
      <c r="AV124" s="13" t="s">
        <v>86</v>
      </c>
      <c r="AW124" s="13" t="s">
        <v>32</v>
      </c>
      <c r="AX124" s="13" t="s">
        <v>84</v>
      </c>
      <c r="AY124" s="243" t="s">
        <v>199</v>
      </c>
    </row>
    <row r="125" s="2" customFormat="1" ht="16.5" customHeight="1">
      <c r="A125" s="38"/>
      <c r="B125" s="39"/>
      <c r="C125" s="219" t="s">
        <v>86</v>
      </c>
      <c r="D125" s="219" t="s">
        <v>201</v>
      </c>
      <c r="E125" s="220" t="s">
        <v>955</v>
      </c>
      <c r="F125" s="221" t="s">
        <v>956</v>
      </c>
      <c r="G125" s="222" t="s">
        <v>951</v>
      </c>
      <c r="H125" s="223">
        <v>10</v>
      </c>
      <c r="I125" s="224"/>
      <c r="J125" s="225">
        <f>ROUND(I125*H125,2)</f>
        <v>0</v>
      </c>
      <c r="K125" s="221" t="s">
        <v>204</v>
      </c>
      <c r="L125" s="44"/>
      <c r="M125" s="226" t="s">
        <v>1</v>
      </c>
      <c r="N125" s="227" t="s">
        <v>41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952</v>
      </c>
      <c r="AT125" s="230" t="s">
        <v>201</v>
      </c>
      <c r="AU125" s="230" t="s">
        <v>86</v>
      </c>
      <c r="AY125" s="17" t="s">
        <v>199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84</v>
      </c>
      <c r="BK125" s="231">
        <f>ROUND(I125*H125,2)</f>
        <v>0</v>
      </c>
      <c r="BL125" s="17" t="s">
        <v>952</v>
      </c>
      <c r="BM125" s="230" t="s">
        <v>957</v>
      </c>
    </row>
    <row r="126" s="13" customFormat="1">
      <c r="A126" s="13"/>
      <c r="B126" s="232"/>
      <c r="C126" s="233"/>
      <c r="D126" s="234" t="s">
        <v>213</v>
      </c>
      <c r="E126" s="235" t="s">
        <v>1</v>
      </c>
      <c r="F126" s="236" t="s">
        <v>958</v>
      </c>
      <c r="G126" s="233"/>
      <c r="H126" s="237">
        <v>10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213</v>
      </c>
      <c r="AU126" s="243" t="s">
        <v>86</v>
      </c>
      <c r="AV126" s="13" t="s">
        <v>86</v>
      </c>
      <c r="AW126" s="13" t="s">
        <v>32</v>
      </c>
      <c r="AX126" s="13" t="s">
        <v>84</v>
      </c>
      <c r="AY126" s="243" t="s">
        <v>199</v>
      </c>
    </row>
    <row r="127" s="2" customFormat="1" ht="16.5" customHeight="1">
      <c r="A127" s="38"/>
      <c r="B127" s="39"/>
      <c r="C127" s="219" t="s">
        <v>97</v>
      </c>
      <c r="D127" s="219" t="s">
        <v>201</v>
      </c>
      <c r="E127" s="220" t="s">
        <v>959</v>
      </c>
      <c r="F127" s="221" t="s">
        <v>960</v>
      </c>
      <c r="G127" s="222" t="s">
        <v>951</v>
      </c>
      <c r="H127" s="223">
        <v>10</v>
      </c>
      <c r="I127" s="224"/>
      <c r="J127" s="225">
        <f>ROUND(I127*H127,2)</f>
        <v>0</v>
      </c>
      <c r="K127" s="221" t="s">
        <v>204</v>
      </c>
      <c r="L127" s="44"/>
      <c r="M127" s="226" t="s">
        <v>1</v>
      </c>
      <c r="N127" s="227" t="s">
        <v>41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952</v>
      </c>
      <c r="AT127" s="230" t="s">
        <v>201</v>
      </c>
      <c r="AU127" s="230" t="s">
        <v>86</v>
      </c>
      <c r="AY127" s="17" t="s">
        <v>199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84</v>
      </c>
      <c r="BK127" s="231">
        <f>ROUND(I127*H127,2)</f>
        <v>0</v>
      </c>
      <c r="BL127" s="17" t="s">
        <v>952</v>
      </c>
      <c r="BM127" s="230" t="s">
        <v>961</v>
      </c>
    </row>
    <row r="128" s="13" customFormat="1">
      <c r="A128" s="13"/>
      <c r="B128" s="232"/>
      <c r="C128" s="233"/>
      <c r="D128" s="234" t="s">
        <v>213</v>
      </c>
      <c r="E128" s="235" t="s">
        <v>1</v>
      </c>
      <c r="F128" s="236" t="s">
        <v>958</v>
      </c>
      <c r="G128" s="233"/>
      <c r="H128" s="237">
        <v>10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213</v>
      </c>
      <c r="AU128" s="243" t="s">
        <v>86</v>
      </c>
      <c r="AV128" s="13" t="s">
        <v>86</v>
      </c>
      <c r="AW128" s="13" t="s">
        <v>32</v>
      </c>
      <c r="AX128" s="13" t="s">
        <v>84</v>
      </c>
      <c r="AY128" s="243" t="s">
        <v>199</v>
      </c>
    </row>
    <row r="129" s="2" customFormat="1" ht="16.5" customHeight="1">
      <c r="A129" s="38"/>
      <c r="B129" s="39"/>
      <c r="C129" s="219" t="s">
        <v>205</v>
      </c>
      <c r="D129" s="219" t="s">
        <v>201</v>
      </c>
      <c r="E129" s="220" t="s">
        <v>962</v>
      </c>
      <c r="F129" s="221" t="s">
        <v>963</v>
      </c>
      <c r="G129" s="222" t="s">
        <v>951</v>
      </c>
      <c r="H129" s="223">
        <v>20</v>
      </c>
      <c r="I129" s="224"/>
      <c r="J129" s="225">
        <f>ROUND(I129*H129,2)</f>
        <v>0</v>
      </c>
      <c r="K129" s="221" t="s">
        <v>204</v>
      </c>
      <c r="L129" s="44"/>
      <c r="M129" s="226" t="s">
        <v>1</v>
      </c>
      <c r="N129" s="227" t="s">
        <v>41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952</v>
      </c>
      <c r="AT129" s="230" t="s">
        <v>201</v>
      </c>
      <c r="AU129" s="230" t="s">
        <v>86</v>
      </c>
      <c r="AY129" s="17" t="s">
        <v>199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84</v>
      </c>
      <c r="BK129" s="231">
        <f>ROUND(I129*H129,2)</f>
        <v>0</v>
      </c>
      <c r="BL129" s="17" t="s">
        <v>952</v>
      </c>
      <c r="BM129" s="230" t="s">
        <v>964</v>
      </c>
    </row>
    <row r="130" s="13" customFormat="1">
      <c r="A130" s="13"/>
      <c r="B130" s="232"/>
      <c r="C130" s="233"/>
      <c r="D130" s="234" t="s">
        <v>213</v>
      </c>
      <c r="E130" s="235" t="s">
        <v>1</v>
      </c>
      <c r="F130" s="236" t="s">
        <v>965</v>
      </c>
      <c r="G130" s="233"/>
      <c r="H130" s="237">
        <v>20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213</v>
      </c>
      <c r="AU130" s="243" t="s">
        <v>86</v>
      </c>
      <c r="AV130" s="13" t="s">
        <v>86</v>
      </c>
      <c r="AW130" s="13" t="s">
        <v>32</v>
      </c>
      <c r="AX130" s="13" t="s">
        <v>84</v>
      </c>
      <c r="AY130" s="243" t="s">
        <v>199</v>
      </c>
    </row>
    <row r="131" s="2" customFormat="1" ht="16.5" customHeight="1">
      <c r="A131" s="38"/>
      <c r="B131" s="39"/>
      <c r="C131" s="219" t="s">
        <v>237</v>
      </c>
      <c r="D131" s="219" t="s">
        <v>201</v>
      </c>
      <c r="E131" s="220" t="s">
        <v>966</v>
      </c>
      <c r="F131" s="221" t="s">
        <v>967</v>
      </c>
      <c r="G131" s="222" t="s">
        <v>951</v>
      </c>
      <c r="H131" s="223">
        <v>30</v>
      </c>
      <c r="I131" s="224"/>
      <c r="J131" s="225">
        <f>ROUND(I131*H131,2)</f>
        <v>0</v>
      </c>
      <c r="K131" s="221" t="s">
        <v>968</v>
      </c>
      <c r="L131" s="44"/>
      <c r="M131" s="226" t="s">
        <v>1</v>
      </c>
      <c r="N131" s="227" t="s">
        <v>41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952</v>
      </c>
      <c r="AT131" s="230" t="s">
        <v>201</v>
      </c>
      <c r="AU131" s="230" t="s">
        <v>86</v>
      </c>
      <c r="AY131" s="17" t="s">
        <v>199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84</v>
      </c>
      <c r="BK131" s="231">
        <f>ROUND(I131*H131,2)</f>
        <v>0</v>
      </c>
      <c r="BL131" s="17" t="s">
        <v>952</v>
      </c>
      <c r="BM131" s="230" t="s">
        <v>969</v>
      </c>
    </row>
    <row r="132" s="15" customFormat="1">
      <c r="A132" s="15"/>
      <c r="B132" s="259"/>
      <c r="C132" s="260"/>
      <c r="D132" s="234" t="s">
        <v>213</v>
      </c>
      <c r="E132" s="261" t="s">
        <v>1</v>
      </c>
      <c r="F132" s="262" t="s">
        <v>970</v>
      </c>
      <c r="G132" s="260"/>
      <c r="H132" s="261" t="s">
        <v>1</v>
      </c>
      <c r="I132" s="263"/>
      <c r="J132" s="260"/>
      <c r="K132" s="260"/>
      <c r="L132" s="264"/>
      <c r="M132" s="265"/>
      <c r="N132" s="266"/>
      <c r="O132" s="266"/>
      <c r="P132" s="266"/>
      <c r="Q132" s="266"/>
      <c r="R132" s="266"/>
      <c r="S132" s="266"/>
      <c r="T132" s="26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8" t="s">
        <v>213</v>
      </c>
      <c r="AU132" s="268" t="s">
        <v>86</v>
      </c>
      <c r="AV132" s="15" t="s">
        <v>84</v>
      </c>
      <c r="AW132" s="15" t="s">
        <v>32</v>
      </c>
      <c r="AX132" s="15" t="s">
        <v>76</v>
      </c>
      <c r="AY132" s="268" t="s">
        <v>199</v>
      </c>
    </row>
    <row r="133" s="13" customFormat="1">
      <c r="A133" s="13"/>
      <c r="B133" s="232"/>
      <c r="C133" s="233"/>
      <c r="D133" s="234" t="s">
        <v>213</v>
      </c>
      <c r="E133" s="235" t="s">
        <v>1</v>
      </c>
      <c r="F133" s="236" t="s">
        <v>971</v>
      </c>
      <c r="G133" s="233"/>
      <c r="H133" s="237">
        <v>30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213</v>
      </c>
      <c r="AU133" s="243" t="s">
        <v>86</v>
      </c>
      <c r="AV133" s="13" t="s">
        <v>86</v>
      </c>
      <c r="AW133" s="13" t="s">
        <v>32</v>
      </c>
      <c r="AX133" s="13" t="s">
        <v>84</v>
      </c>
      <c r="AY133" s="243" t="s">
        <v>199</v>
      </c>
    </row>
    <row r="134" s="2" customFormat="1" ht="16.5" customHeight="1">
      <c r="A134" s="38"/>
      <c r="B134" s="39"/>
      <c r="C134" s="219" t="s">
        <v>135</v>
      </c>
      <c r="D134" s="219" t="s">
        <v>201</v>
      </c>
      <c r="E134" s="220" t="s">
        <v>972</v>
      </c>
      <c r="F134" s="221" t="s">
        <v>973</v>
      </c>
      <c r="G134" s="222" t="s">
        <v>951</v>
      </c>
      <c r="H134" s="223">
        <v>20</v>
      </c>
      <c r="I134" s="224"/>
      <c r="J134" s="225">
        <f>ROUND(I134*H134,2)</f>
        <v>0</v>
      </c>
      <c r="K134" s="221" t="s">
        <v>204</v>
      </c>
      <c r="L134" s="44"/>
      <c r="M134" s="226" t="s">
        <v>1</v>
      </c>
      <c r="N134" s="227" t="s">
        <v>41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952</v>
      </c>
      <c r="AT134" s="230" t="s">
        <v>201</v>
      </c>
      <c r="AU134" s="230" t="s">
        <v>86</v>
      </c>
      <c r="AY134" s="17" t="s">
        <v>199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84</v>
      </c>
      <c r="BK134" s="231">
        <f>ROUND(I134*H134,2)</f>
        <v>0</v>
      </c>
      <c r="BL134" s="17" t="s">
        <v>952</v>
      </c>
      <c r="BM134" s="230" t="s">
        <v>974</v>
      </c>
    </row>
    <row r="135" s="13" customFormat="1">
      <c r="A135" s="13"/>
      <c r="B135" s="232"/>
      <c r="C135" s="233"/>
      <c r="D135" s="234" t="s">
        <v>213</v>
      </c>
      <c r="E135" s="235" t="s">
        <v>1</v>
      </c>
      <c r="F135" s="236" t="s">
        <v>975</v>
      </c>
      <c r="G135" s="233"/>
      <c r="H135" s="237">
        <v>20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213</v>
      </c>
      <c r="AU135" s="243" t="s">
        <v>86</v>
      </c>
      <c r="AV135" s="13" t="s">
        <v>86</v>
      </c>
      <c r="AW135" s="13" t="s">
        <v>32</v>
      </c>
      <c r="AX135" s="13" t="s">
        <v>84</v>
      </c>
      <c r="AY135" s="243" t="s">
        <v>199</v>
      </c>
    </row>
    <row r="136" s="12" customFormat="1" ht="22.8" customHeight="1">
      <c r="A136" s="12"/>
      <c r="B136" s="203"/>
      <c r="C136" s="204"/>
      <c r="D136" s="205" t="s">
        <v>75</v>
      </c>
      <c r="E136" s="217" t="s">
        <v>976</v>
      </c>
      <c r="F136" s="217" t="s">
        <v>977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SUM(P137:P148)</f>
        <v>0</v>
      </c>
      <c r="Q136" s="211"/>
      <c r="R136" s="212">
        <f>SUM(R137:R148)</f>
        <v>0</v>
      </c>
      <c r="S136" s="211"/>
      <c r="T136" s="213">
        <f>SUM(T137:T148)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135</v>
      </c>
      <c r="AT136" s="215" t="s">
        <v>75</v>
      </c>
      <c r="AU136" s="215" t="s">
        <v>84</v>
      </c>
      <c r="AY136" s="214" t="s">
        <v>199</v>
      </c>
      <c r="BK136" s="216">
        <f>SUM(BK137:BK148)</f>
        <v>0</v>
      </c>
    </row>
    <row r="137" s="2" customFormat="1" ht="16.5" customHeight="1">
      <c r="A137" s="38"/>
      <c r="B137" s="39"/>
      <c r="C137" s="219" t="s">
        <v>221</v>
      </c>
      <c r="D137" s="219" t="s">
        <v>201</v>
      </c>
      <c r="E137" s="220" t="s">
        <v>978</v>
      </c>
      <c r="F137" s="221" t="s">
        <v>977</v>
      </c>
      <c r="G137" s="222" t="s">
        <v>979</v>
      </c>
      <c r="H137" s="223">
        <v>1</v>
      </c>
      <c r="I137" s="224"/>
      <c r="J137" s="225">
        <f>ROUND(I137*H137,2)</f>
        <v>0</v>
      </c>
      <c r="K137" s="221" t="s">
        <v>204</v>
      </c>
      <c r="L137" s="44"/>
      <c r="M137" s="226" t="s">
        <v>1</v>
      </c>
      <c r="N137" s="227" t="s">
        <v>41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952</v>
      </c>
      <c r="AT137" s="230" t="s">
        <v>201</v>
      </c>
      <c r="AU137" s="230" t="s">
        <v>86</v>
      </c>
      <c r="AY137" s="17" t="s">
        <v>199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84</v>
      </c>
      <c r="BK137" s="231">
        <f>ROUND(I137*H137,2)</f>
        <v>0</v>
      </c>
      <c r="BL137" s="17" t="s">
        <v>952</v>
      </c>
      <c r="BM137" s="230" t="s">
        <v>980</v>
      </c>
    </row>
    <row r="138" s="13" customFormat="1">
      <c r="A138" s="13"/>
      <c r="B138" s="232"/>
      <c r="C138" s="233"/>
      <c r="D138" s="234" t="s">
        <v>213</v>
      </c>
      <c r="E138" s="235" t="s">
        <v>1</v>
      </c>
      <c r="F138" s="236" t="s">
        <v>981</v>
      </c>
      <c r="G138" s="233"/>
      <c r="H138" s="237">
        <v>1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213</v>
      </c>
      <c r="AU138" s="243" t="s">
        <v>86</v>
      </c>
      <c r="AV138" s="13" t="s">
        <v>86</v>
      </c>
      <c r="AW138" s="13" t="s">
        <v>32</v>
      </c>
      <c r="AX138" s="13" t="s">
        <v>84</v>
      </c>
      <c r="AY138" s="243" t="s">
        <v>199</v>
      </c>
    </row>
    <row r="139" s="15" customFormat="1">
      <c r="A139" s="15"/>
      <c r="B139" s="259"/>
      <c r="C139" s="260"/>
      <c r="D139" s="234" t="s">
        <v>213</v>
      </c>
      <c r="E139" s="261" t="s">
        <v>1</v>
      </c>
      <c r="F139" s="262" t="s">
        <v>982</v>
      </c>
      <c r="G139" s="260"/>
      <c r="H139" s="261" t="s">
        <v>1</v>
      </c>
      <c r="I139" s="263"/>
      <c r="J139" s="260"/>
      <c r="K139" s="260"/>
      <c r="L139" s="264"/>
      <c r="M139" s="265"/>
      <c r="N139" s="266"/>
      <c r="O139" s="266"/>
      <c r="P139" s="266"/>
      <c r="Q139" s="266"/>
      <c r="R139" s="266"/>
      <c r="S139" s="266"/>
      <c r="T139" s="26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8" t="s">
        <v>213</v>
      </c>
      <c r="AU139" s="268" t="s">
        <v>86</v>
      </c>
      <c r="AV139" s="15" t="s">
        <v>84</v>
      </c>
      <c r="AW139" s="15" t="s">
        <v>32</v>
      </c>
      <c r="AX139" s="15" t="s">
        <v>76</v>
      </c>
      <c r="AY139" s="268" t="s">
        <v>199</v>
      </c>
    </row>
    <row r="140" s="15" customFormat="1">
      <c r="A140" s="15"/>
      <c r="B140" s="259"/>
      <c r="C140" s="260"/>
      <c r="D140" s="234" t="s">
        <v>213</v>
      </c>
      <c r="E140" s="261" t="s">
        <v>1</v>
      </c>
      <c r="F140" s="262" t="s">
        <v>983</v>
      </c>
      <c r="G140" s="260"/>
      <c r="H140" s="261" t="s">
        <v>1</v>
      </c>
      <c r="I140" s="263"/>
      <c r="J140" s="260"/>
      <c r="K140" s="260"/>
      <c r="L140" s="264"/>
      <c r="M140" s="265"/>
      <c r="N140" s="266"/>
      <c r="O140" s="266"/>
      <c r="P140" s="266"/>
      <c r="Q140" s="266"/>
      <c r="R140" s="266"/>
      <c r="S140" s="266"/>
      <c r="T140" s="26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8" t="s">
        <v>213</v>
      </c>
      <c r="AU140" s="268" t="s">
        <v>86</v>
      </c>
      <c r="AV140" s="15" t="s">
        <v>84</v>
      </c>
      <c r="AW140" s="15" t="s">
        <v>32</v>
      </c>
      <c r="AX140" s="15" t="s">
        <v>76</v>
      </c>
      <c r="AY140" s="268" t="s">
        <v>199</v>
      </c>
    </row>
    <row r="141" s="15" customFormat="1">
      <c r="A141" s="15"/>
      <c r="B141" s="259"/>
      <c r="C141" s="260"/>
      <c r="D141" s="234" t="s">
        <v>213</v>
      </c>
      <c r="E141" s="261" t="s">
        <v>1</v>
      </c>
      <c r="F141" s="262" t="s">
        <v>984</v>
      </c>
      <c r="G141" s="260"/>
      <c r="H141" s="261" t="s">
        <v>1</v>
      </c>
      <c r="I141" s="263"/>
      <c r="J141" s="260"/>
      <c r="K141" s="260"/>
      <c r="L141" s="264"/>
      <c r="M141" s="265"/>
      <c r="N141" s="266"/>
      <c r="O141" s="266"/>
      <c r="P141" s="266"/>
      <c r="Q141" s="266"/>
      <c r="R141" s="266"/>
      <c r="S141" s="266"/>
      <c r="T141" s="26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8" t="s">
        <v>213</v>
      </c>
      <c r="AU141" s="268" t="s">
        <v>86</v>
      </c>
      <c r="AV141" s="15" t="s">
        <v>84</v>
      </c>
      <c r="AW141" s="15" t="s">
        <v>32</v>
      </c>
      <c r="AX141" s="15" t="s">
        <v>76</v>
      </c>
      <c r="AY141" s="268" t="s">
        <v>199</v>
      </c>
    </row>
    <row r="142" s="15" customFormat="1">
      <c r="A142" s="15"/>
      <c r="B142" s="259"/>
      <c r="C142" s="260"/>
      <c r="D142" s="234" t="s">
        <v>213</v>
      </c>
      <c r="E142" s="261" t="s">
        <v>1</v>
      </c>
      <c r="F142" s="262" t="s">
        <v>985</v>
      </c>
      <c r="G142" s="260"/>
      <c r="H142" s="261" t="s">
        <v>1</v>
      </c>
      <c r="I142" s="263"/>
      <c r="J142" s="260"/>
      <c r="K142" s="260"/>
      <c r="L142" s="264"/>
      <c r="M142" s="265"/>
      <c r="N142" s="266"/>
      <c r="O142" s="266"/>
      <c r="P142" s="266"/>
      <c r="Q142" s="266"/>
      <c r="R142" s="266"/>
      <c r="S142" s="266"/>
      <c r="T142" s="26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8" t="s">
        <v>213</v>
      </c>
      <c r="AU142" s="268" t="s">
        <v>86</v>
      </c>
      <c r="AV142" s="15" t="s">
        <v>84</v>
      </c>
      <c r="AW142" s="15" t="s">
        <v>32</v>
      </c>
      <c r="AX142" s="15" t="s">
        <v>76</v>
      </c>
      <c r="AY142" s="268" t="s">
        <v>199</v>
      </c>
    </row>
    <row r="143" s="15" customFormat="1">
      <c r="A143" s="15"/>
      <c r="B143" s="259"/>
      <c r="C143" s="260"/>
      <c r="D143" s="234" t="s">
        <v>213</v>
      </c>
      <c r="E143" s="261" t="s">
        <v>1</v>
      </c>
      <c r="F143" s="262" t="s">
        <v>986</v>
      </c>
      <c r="G143" s="260"/>
      <c r="H143" s="261" t="s">
        <v>1</v>
      </c>
      <c r="I143" s="263"/>
      <c r="J143" s="260"/>
      <c r="K143" s="260"/>
      <c r="L143" s="264"/>
      <c r="M143" s="265"/>
      <c r="N143" s="266"/>
      <c r="O143" s="266"/>
      <c r="P143" s="266"/>
      <c r="Q143" s="266"/>
      <c r="R143" s="266"/>
      <c r="S143" s="266"/>
      <c r="T143" s="26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8" t="s">
        <v>213</v>
      </c>
      <c r="AU143" s="268" t="s">
        <v>86</v>
      </c>
      <c r="AV143" s="15" t="s">
        <v>84</v>
      </c>
      <c r="AW143" s="15" t="s">
        <v>32</v>
      </c>
      <c r="AX143" s="15" t="s">
        <v>76</v>
      </c>
      <c r="AY143" s="268" t="s">
        <v>199</v>
      </c>
    </row>
    <row r="144" s="15" customFormat="1">
      <c r="A144" s="15"/>
      <c r="B144" s="259"/>
      <c r="C144" s="260"/>
      <c r="D144" s="234" t="s">
        <v>213</v>
      </c>
      <c r="E144" s="261" t="s">
        <v>1</v>
      </c>
      <c r="F144" s="262" t="s">
        <v>987</v>
      </c>
      <c r="G144" s="260"/>
      <c r="H144" s="261" t="s">
        <v>1</v>
      </c>
      <c r="I144" s="263"/>
      <c r="J144" s="260"/>
      <c r="K144" s="260"/>
      <c r="L144" s="264"/>
      <c r="M144" s="265"/>
      <c r="N144" s="266"/>
      <c r="O144" s="266"/>
      <c r="P144" s="266"/>
      <c r="Q144" s="266"/>
      <c r="R144" s="266"/>
      <c r="S144" s="266"/>
      <c r="T144" s="26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8" t="s">
        <v>213</v>
      </c>
      <c r="AU144" s="268" t="s">
        <v>86</v>
      </c>
      <c r="AV144" s="15" t="s">
        <v>84</v>
      </c>
      <c r="AW144" s="15" t="s">
        <v>32</v>
      </c>
      <c r="AX144" s="15" t="s">
        <v>76</v>
      </c>
      <c r="AY144" s="268" t="s">
        <v>199</v>
      </c>
    </row>
    <row r="145" s="2" customFormat="1" ht="16.5" customHeight="1">
      <c r="A145" s="38"/>
      <c r="B145" s="39"/>
      <c r="C145" s="219" t="s">
        <v>227</v>
      </c>
      <c r="D145" s="219" t="s">
        <v>201</v>
      </c>
      <c r="E145" s="220" t="s">
        <v>988</v>
      </c>
      <c r="F145" s="221" t="s">
        <v>989</v>
      </c>
      <c r="G145" s="222" t="s">
        <v>979</v>
      </c>
      <c r="H145" s="223">
        <v>1</v>
      </c>
      <c r="I145" s="224"/>
      <c r="J145" s="225">
        <f>ROUND(I145*H145,2)</f>
        <v>0</v>
      </c>
      <c r="K145" s="221" t="s">
        <v>204</v>
      </c>
      <c r="L145" s="44"/>
      <c r="M145" s="226" t="s">
        <v>1</v>
      </c>
      <c r="N145" s="227" t="s">
        <v>41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952</v>
      </c>
      <c r="AT145" s="230" t="s">
        <v>201</v>
      </c>
      <c r="AU145" s="230" t="s">
        <v>86</v>
      </c>
      <c r="AY145" s="17" t="s">
        <v>199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84</v>
      </c>
      <c r="BK145" s="231">
        <f>ROUND(I145*H145,2)</f>
        <v>0</v>
      </c>
      <c r="BL145" s="17" t="s">
        <v>952</v>
      </c>
      <c r="BM145" s="230" t="s">
        <v>990</v>
      </c>
    </row>
    <row r="146" s="15" customFormat="1">
      <c r="A146" s="15"/>
      <c r="B146" s="259"/>
      <c r="C146" s="260"/>
      <c r="D146" s="234" t="s">
        <v>213</v>
      </c>
      <c r="E146" s="261" t="s">
        <v>1</v>
      </c>
      <c r="F146" s="262" t="s">
        <v>991</v>
      </c>
      <c r="G146" s="260"/>
      <c r="H146" s="261" t="s">
        <v>1</v>
      </c>
      <c r="I146" s="263"/>
      <c r="J146" s="260"/>
      <c r="K146" s="260"/>
      <c r="L146" s="264"/>
      <c r="M146" s="265"/>
      <c r="N146" s="266"/>
      <c r="O146" s="266"/>
      <c r="P146" s="266"/>
      <c r="Q146" s="266"/>
      <c r="R146" s="266"/>
      <c r="S146" s="266"/>
      <c r="T146" s="26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8" t="s">
        <v>213</v>
      </c>
      <c r="AU146" s="268" t="s">
        <v>86</v>
      </c>
      <c r="AV146" s="15" t="s">
        <v>84</v>
      </c>
      <c r="AW146" s="15" t="s">
        <v>32</v>
      </c>
      <c r="AX146" s="15" t="s">
        <v>76</v>
      </c>
      <c r="AY146" s="268" t="s">
        <v>199</v>
      </c>
    </row>
    <row r="147" s="15" customFormat="1">
      <c r="A147" s="15"/>
      <c r="B147" s="259"/>
      <c r="C147" s="260"/>
      <c r="D147" s="234" t="s">
        <v>213</v>
      </c>
      <c r="E147" s="261" t="s">
        <v>1</v>
      </c>
      <c r="F147" s="262" t="s">
        <v>992</v>
      </c>
      <c r="G147" s="260"/>
      <c r="H147" s="261" t="s">
        <v>1</v>
      </c>
      <c r="I147" s="263"/>
      <c r="J147" s="260"/>
      <c r="K147" s="260"/>
      <c r="L147" s="264"/>
      <c r="M147" s="265"/>
      <c r="N147" s="266"/>
      <c r="O147" s="266"/>
      <c r="P147" s="266"/>
      <c r="Q147" s="266"/>
      <c r="R147" s="266"/>
      <c r="S147" s="266"/>
      <c r="T147" s="26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8" t="s">
        <v>213</v>
      </c>
      <c r="AU147" s="268" t="s">
        <v>86</v>
      </c>
      <c r="AV147" s="15" t="s">
        <v>84</v>
      </c>
      <c r="AW147" s="15" t="s">
        <v>32</v>
      </c>
      <c r="AX147" s="15" t="s">
        <v>76</v>
      </c>
      <c r="AY147" s="268" t="s">
        <v>199</v>
      </c>
    </row>
    <row r="148" s="13" customFormat="1">
      <c r="A148" s="13"/>
      <c r="B148" s="232"/>
      <c r="C148" s="233"/>
      <c r="D148" s="234" t="s">
        <v>213</v>
      </c>
      <c r="E148" s="235" t="s">
        <v>1</v>
      </c>
      <c r="F148" s="236" t="s">
        <v>84</v>
      </c>
      <c r="G148" s="233"/>
      <c r="H148" s="237">
        <v>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213</v>
      </c>
      <c r="AU148" s="243" t="s">
        <v>86</v>
      </c>
      <c r="AV148" s="13" t="s">
        <v>86</v>
      </c>
      <c r="AW148" s="13" t="s">
        <v>32</v>
      </c>
      <c r="AX148" s="13" t="s">
        <v>84</v>
      </c>
      <c r="AY148" s="243" t="s">
        <v>199</v>
      </c>
    </row>
    <row r="149" s="12" customFormat="1" ht="22.8" customHeight="1">
      <c r="A149" s="12"/>
      <c r="B149" s="203"/>
      <c r="C149" s="204"/>
      <c r="D149" s="205" t="s">
        <v>75</v>
      </c>
      <c r="E149" s="217" t="s">
        <v>993</v>
      </c>
      <c r="F149" s="217" t="s">
        <v>994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SUM(P150:P152)</f>
        <v>0</v>
      </c>
      <c r="Q149" s="211"/>
      <c r="R149" s="212">
        <f>SUM(R150:R152)</f>
        <v>0</v>
      </c>
      <c r="S149" s="211"/>
      <c r="T149" s="213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135</v>
      </c>
      <c r="AT149" s="215" t="s">
        <v>75</v>
      </c>
      <c r="AU149" s="215" t="s">
        <v>84</v>
      </c>
      <c r="AY149" s="214" t="s">
        <v>199</v>
      </c>
      <c r="BK149" s="216">
        <f>SUM(BK150:BK152)</f>
        <v>0</v>
      </c>
    </row>
    <row r="150" s="2" customFormat="1" ht="16.5" customHeight="1">
      <c r="A150" s="38"/>
      <c r="B150" s="39"/>
      <c r="C150" s="219" t="s">
        <v>233</v>
      </c>
      <c r="D150" s="219" t="s">
        <v>201</v>
      </c>
      <c r="E150" s="220" t="s">
        <v>995</v>
      </c>
      <c r="F150" s="221" t="s">
        <v>996</v>
      </c>
      <c r="G150" s="222" t="s">
        <v>951</v>
      </c>
      <c r="H150" s="223">
        <v>32</v>
      </c>
      <c r="I150" s="224"/>
      <c r="J150" s="225">
        <f>ROUND(I150*H150,2)</f>
        <v>0</v>
      </c>
      <c r="K150" s="221" t="s">
        <v>204</v>
      </c>
      <c r="L150" s="44"/>
      <c r="M150" s="226" t="s">
        <v>1</v>
      </c>
      <c r="N150" s="227" t="s">
        <v>41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952</v>
      </c>
      <c r="AT150" s="230" t="s">
        <v>201</v>
      </c>
      <c r="AU150" s="230" t="s">
        <v>86</v>
      </c>
      <c r="AY150" s="17" t="s">
        <v>199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84</v>
      </c>
      <c r="BK150" s="231">
        <f>ROUND(I150*H150,2)</f>
        <v>0</v>
      </c>
      <c r="BL150" s="17" t="s">
        <v>952</v>
      </c>
      <c r="BM150" s="230" t="s">
        <v>997</v>
      </c>
    </row>
    <row r="151" s="15" customFormat="1">
      <c r="A151" s="15"/>
      <c r="B151" s="259"/>
      <c r="C151" s="260"/>
      <c r="D151" s="234" t="s">
        <v>213</v>
      </c>
      <c r="E151" s="261" t="s">
        <v>1</v>
      </c>
      <c r="F151" s="262" t="s">
        <v>998</v>
      </c>
      <c r="G151" s="260"/>
      <c r="H151" s="261" t="s">
        <v>1</v>
      </c>
      <c r="I151" s="263"/>
      <c r="J151" s="260"/>
      <c r="K151" s="260"/>
      <c r="L151" s="264"/>
      <c r="M151" s="265"/>
      <c r="N151" s="266"/>
      <c r="O151" s="266"/>
      <c r="P151" s="266"/>
      <c r="Q151" s="266"/>
      <c r="R151" s="266"/>
      <c r="S151" s="266"/>
      <c r="T151" s="26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8" t="s">
        <v>213</v>
      </c>
      <c r="AU151" s="268" t="s">
        <v>86</v>
      </c>
      <c r="AV151" s="15" t="s">
        <v>84</v>
      </c>
      <c r="AW151" s="15" t="s">
        <v>32</v>
      </c>
      <c r="AX151" s="15" t="s">
        <v>76</v>
      </c>
      <c r="AY151" s="268" t="s">
        <v>199</v>
      </c>
    </row>
    <row r="152" s="13" customFormat="1">
      <c r="A152" s="13"/>
      <c r="B152" s="232"/>
      <c r="C152" s="233"/>
      <c r="D152" s="234" t="s">
        <v>213</v>
      </c>
      <c r="E152" s="235" t="s">
        <v>1</v>
      </c>
      <c r="F152" s="236" t="s">
        <v>999</v>
      </c>
      <c r="G152" s="233"/>
      <c r="H152" s="237">
        <v>32</v>
      </c>
      <c r="I152" s="238"/>
      <c r="J152" s="233"/>
      <c r="K152" s="233"/>
      <c r="L152" s="239"/>
      <c r="M152" s="279"/>
      <c r="N152" s="280"/>
      <c r="O152" s="280"/>
      <c r="P152" s="280"/>
      <c r="Q152" s="280"/>
      <c r="R152" s="280"/>
      <c r="S152" s="280"/>
      <c r="T152" s="28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213</v>
      </c>
      <c r="AU152" s="243" t="s">
        <v>86</v>
      </c>
      <c r="AV152" s="13" t="s">
        <v>86</v>
      </c>
      <c r="AW152" s="13" t="s">
        <v>32</v>
      </c>
      <c r="AX152" s="13" t="s">
        <v>84</v>
      </c>
      <c r="AY152" s="243" t="s">
        <v>199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6qZgZ1ayiSKoP2nQqIlLCLUqob1d2favw/D5O9ZhSRLZ+BEd6xq+Ul7hE227sANGx3W5/r2pkjLIpoAGwKRdQw==" hashValue="Y18RNmA29pzNqX01wYkDGCzWg5fdOLjcypxSXVGwoPV6Fn9dpxTJwIGx5/CihRvPG9Xu/w+vmAIknfb2uqmyVA==" algorithmName="SHA-512" password="CC35"/>
  <autoFilter ref="C119:K15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1000</v>
      </c>
      <c r="H4" s="20"/>
    </row>
    <row r="5" s="1" customFormat="1" ht="12" customHeight="1">
      <c r="B5" s="20"/>
      <c r="C5" s="283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4" t="s">
        <v>16</v>
      </c>
      <c r="D6" s="285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24. 1. 2024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86"/>
      <c r="C9" s="287" t="s">
        <v>57</v>
      </c>
      <c r="D9" s="288" t="s">
        <v>58</v>
      </c>
      <c r="E9" s="288" t="s">
        <v>187</v>
      </c>
      <c r="F9" s="289" t="s">
        <v>1001</v>
      </c>
      <c r="G9" s="192"/>
      <c r="H9" s="286"/>
    </row>
    <row r="10" s="2" customFormat="1" ht="26.4" customHeight="1">
      <c r="A10" s="38"/>
      <c r="B10" s="44"/>
      <c r="C10" s="290" t="s">
        <v>14</v>
      </c>
      <c r="D10" s="290" t="s">
        <v>17</v>
      </c>
      <c r="E10" s="38"/>
      <c r="F10" s="38"/>
      <c r="G10" s="38"/>
      <c r="H10" s="44"/>
    </row>
    <row r="11" s="2" customFormat="1" ht="16.8" customHeight="1">
      <c r="A11" s="38"/>
      <c r="B11" s="44"/>
      <c r="C11" s="291" t="s">
        <v>93</v>
      </c>
      <c r="D11" s="292" t="s">
        <v>1002</v>
      </c>
      <c r="E11" s="293" t="s">
        <v>95</v>
      </c>
      <c r="F11" s="294">
        <v>1103</v>
      </c>
      <c r="G11" s="38"/>
      <c r="H11" s="44"/>
    </row>
    <row r="12" s="2" customFormat="1" ht="16.8" customHeight="1">
      <c r="A12" s="38"/>
      <c r="B12" s="44"/>
      <c r="C12" s="295" t="s">
        <v>1</v>
      </c>
      <c r="D12" s="295" t="s">
        <v>1003</v>
      </c>
      <c r="E12" s="17" t="s">
        <v>1</v>
      </c>
      <c r="F12" s="296">
        <v>0</v>
      </c>
      <c r="G12" s="38"/>
      <c r="H12" s="44"/>
    </row>
    <row r="13" s="2" customFormat="1" ht="16.8" customHeight="1">
      <c r="A13" s="38"/>
      <c r="B13" s="44"/>
      <c r="C13" s="295" t="s">
        <v>1</v>
      </c>
      <c r="D13" s="295" t="s">
        <v>1004</v>
      </c>
      <c r="E13" s="17" t="s">
        <v>1</v>
      </c>
      <c r="F13" s="296">
        <v>1103</v>
      </c>
      <c r="G13" s="38"/>
      <c r="H13" s="44"/>
    </row>
    <row r="14" s="2" customFormat="1" ht="16.8" customHeight="1">
      <c r="A14" s="38"/>
      <c r="B14" s="44"/>
      <c r="C14" s="291" t="s">
        <v>98</v>
      </c>
      <c r="D14" s="292" t="s">
        <v>1002</v>
      </c>
      <c r="E14" s="293" t="s">
        <v>95</v>
      </c>
      <c r="F14" s="294">
        <v>9</v>
      </c>
      <c r="G14" s="38"/>
      <c r="H14" s="44"/>
    </row>
    <row r="15" s="2" customFormat="1" ht="16.8" customHeight="1">
      <c r="A15" s="38"/>
      <c r="B15" s="44"/>
      <c r="C15" s="295" t="s">
        <v>1</v>
      </c>
      <c r="D15" s="295" t="s">
        <v>1003</v>
      </c>
      <c r="E15" s="17" t="s">
        <v>1</v>
      </c>
      <c r="F15" s="296">
        <v>0</v>
      </c>
      <c r="G15" s="38"/>
      <c r="H15" s="44"/>
    </row>
    <row r="16" s="2" customFormat="1" ht="16.8" customHeight="1">
      <c r="A16" s="38"/>
      <c r="B16" s="44"/>
      <c r="C16" s="295" t="s">
        <v>1</v>
      </c>
      <c r="D16" s="295" t="s">
        <v>237</v>
      </c>
      <c r="E16" s="17" t="s">
        <v>1</v>
      </c>
      <c r="F16" s="296">
        <v>9</v>
      </c>
      <c r="G16" s="38"/>
      <c r="H16" s="44"/>
    </row>
    <row r="17" s="2" customFormat="1" ht="16.8" customHeight="1">
      <c r="A17" s="38"/>
      <c r="B17" s="44"/>
      <c r="C17" s="291" t="s">
        <v>102</v>
      </c>
      <c r="D17" s="292" t="s">
        <v>1002</v>
      </c>
      <c r="E17" s="293" t="s">
        <v>95</v>
      </c>
      <c r="F17" s="294">
        <v>35</v>
      </c>
      <c r="G17" s="38"/>
      <c r="H17" s="44"/>
    </row>
    <row r="18" s="2" customFormat="1" ht="16.8" customHeight="1">
      <c r="A18" s="38"/>
      <c r="B18" s="44"/>
      <c r="C18" s="295" t="s">
        <v>1</v>
      </c>
      <c r="D18" s="295" t="s">
        <v>1003</v>
      </c>
      <c r="E18" s="17" t="s">
        <v>1</v>
      </c>
      <c r="F18" s="296">
        <v>0</v>
      </c>
      <c r="G18" s="38"/>
      <c r="H18" s="44"/>
    </row>
    <row r="19" s="2" customFormat="1" ht="16.8" customHeight="1">
      <c r="A19" s="38"/>
      <c r="B19" s="44"/>
      <c r="C19" s="295" t="s">
        <v>1</v>
      </c>
      <c r="D19" s="295" t="s">
        <v>132</v>
      </c>
      <c r="E19" s="17" t="s">
        <v>1</v>
      </c>
      <c r="F19" s="296">
        <v>35</v>
      </c>
      <c r="G19" s="38"/>
      <c r="H19" s="44"/>
    </row>
    <row r="20" s="2" customFormat="1" ht="16.8" customHeight="1">
      <c r="A20" s="38"/>
      <c r="B20" s="44"/>
      <c r="C20" s="291" t="s">
        <v>105</v>
      </c>
      <c r="D20" s="292" t="s">
        <v>1002</v>
      </c>
      <c r="E20" s="293" t="s">
        <v>95</v>
      </c>
      <c r="F20" s="294">
        <v>4</v>
      </c>
      <c r="G20" s="38"/>
      <c r="H20" s="44"/>
    </row>
    <row r="21" s="2" customFormat="1" ht="16.8" customHeight="1">
      <c r="A21" s="38"/>
      <c r="B21" s="44"/>
      <c r="C21" s="295" t="s">
        <v>1</v>
      </c>
      <c r="D21" s="295" t="s">
        <v>1003</v>
      </c>
      <c r="E21" s="17" t="s">
        <v>1</v>
      </c>
      <c r="F21" s="296">
        <v>0</v>
      </c>
      <c r="G21" s="38"/>
      <c r="H21" s="44"/>
    </row>
    <row r="22" s="2" customFormat="1" ht="16.8" customHeight="1">
      <c r="A22" s="38"/>
      <c r="B22" s="44"/>
      <c r="C22" s="295" t="s">
        <v>1</v>
      </c>
      <c r="D22" s="295" t="s">
        <v>205</v>
      </c>
      <c r="E22" s="17" t="s">
        <v>1</v>
      </c>
      <c r="F22" s="296">
        <v>4</v>
      </c>
      <c r="G22" s="38"/>
      <c r="H22" s="44"/>
    </row>
    <row r="23" s="2" customFormat="1" ht="16.8" customHeight="1">
      <c r="A23" s="38"/>
      <c r="B23" s="44"/>
      <c r="C23" s="291" t="s">
        <v>108</v>
      </c>
      <c r="D23" s="292" t="s">
        <v>1005</v>
      </c>
      <c r="E23" s="293" t="s">
        <v>95</v>
      </c>
      <c r="F23" s="294">
        <v>123</v>
      </c>
      <c r="G23" s="38"/>
      <c r="H23" s="44"/>
    </row>
    <row r="24" s="2" customFormat="1" ht="16.8" customHeight="1">
      <c r="A24" s="38"/>
      <c r="B24" s="44"/>
      <c r="C24" s="295" t="s">
        <v>1</v>
      </c>
      <c r="D24" s="295" t="s">
        <v>1003</v>
      </c>
      <c r="E24" s="17" t="s">
        <v>1</v>
      </c>
      <c r="F24" s="296">
        <v>0</v>
      </c>
      <c r="G24" s="38"/>
      <c r="H24" s="44"/>
    </row>
    <row r="25" s="2" customFormat="1" ht="16.8" customHeight="1">
      <c r="A25" s="38"/>
      <c r="B25" s="44"/>
      <c r="C25" s="295" t="s">
        <v>1</v>
      </c>
      <c r="D25" s="295" t="s">
        <v>1006</v>
      </c>
      <c r="E25" s="17" t="s">
        <v>1</v>
      </c>
      <c r="F25" s="296">
        <v>123</v>
      </c>
      <c r="G25" s="38"/>
      <c r="H25" s="44"/>
    </row>
    <row r="26" s="2" customFormat="1" ht="16.8" customHeight="1">
      <c r="A26" s="38"/>
      <c r="B26" s="44"/>
      <c r="C26" s="291" t="s">
        <v>110</v>
      </c>
      <c r="D26" s="292" t="s">
        <v>1005</v>
      </c>
      <c r="E26" s="293" t="s">
        <v>95</v>
      </c>
      <c r="F26" s="294">
        <v>375</v>
      </c>
      <c r="G26" s="38"/>
      <c r="H26" s="44"/>
    </row>
    <row r="27" s="2" customFormat="1" ht="16.8" customHeight="1">
      <c r="A27" s="38"/>
      <c r="B27" s="44"/>
      <c r="C27" s="295" t="s">
        <v>1</v>
      </c>
      <c r="D27" s="295" t="s">
        <v>1003</v>
      </c>
      <c r="E27" s="17" t="s">
        <v>1</v>
      </c>
      <c r="F27" s="296">
        <v>0</v>
      </c>
      <c r="G27" s="38"/>
      <c r="H27" s="44"/>
    </row>
    <row r="28" s="2" customFormat="1" ht="16.8" customHeight="1">
      <c r="A28" s="38"/>
      <c r="B28" s="44"/>
      <c r="C28" s="295" t="s">
        <v>1</v>
      </c>
      <c r="D28" s="295" t="s">
        <v>141</v>
      </c>
      <c r="E28" s="17" t="s">
        <v>1</v>
      </c>
      <c r="F28" s="296">
        <v>375</v>
      </c>
      <c r="G28" s="38"/>
      <c r="H28" s="44"/>
    </row>
    <row r="29" s="2" customFormat="1" ht="16.8" customHeight="1">
      <c r="A29" s="38"/>
      <c r="B29" s="44"/>
      <c r="C29" s="291" t="s">
        <v>1007</v>
      </c>
      <c r="D29" s="292" t="s">
        <v>1005</v>
      </c>
      <c r="E29" s="293" t="s">
        <v>95</v>
      </c>
      <c r="F29" s="294">
        <v>45</v>
      </c>
      <c r="G29" s="38"/>
      <c r="H29" s="44"/>
    </row>
    <row r="30" s="2" customFormat="1" ht="16.8" customHeight="1">
      <c r="A30" s="38"/>
      <c r="B30" s="44"/>
      <c r="C30" s="295" t="s">
        <v>1</v>
      </c>
      <c r="D30" s="295" t="s">
        <v>1003</v>
      </c>
      <c r="E30" s="17" t="s">
        <v>1</v>
      </c>
      <c r="F30" s="296">
        <v>0</v>
      </c>
      <c r="G30" s="38"/>
      <c r="H30" s="44"/>
    </row>
    <row r="31" s="2" customFormat="1" ht="16.8" customHeight="1">
      <c r="A31" s="38"/>
      <c r="B31" s="44"/>
      <c r="C31" s="295" t="s">
        <v>1</v>
      </c>
      <c r="D31" s="295" t="s">
        <v>417</v>
      </c>
      <c r="E31" s="17" t="s">
        <v>1</v>
      </c>
      <c r="F31" s="296">
        <v>45</v>
      </c>
      <c r="G31" s="38"/>
      <c r="H31" s="44"/>
    </row>
    <row r="32" s="2" customFormat="1" ht="16.8" customHeight="1">
      <c r="A32" s="38"/>
      <c r="B32" s="44"/>
      <c r="C32" s="291" t="s">
        <v>114</v>
      </c>
      <c r="D32" s="292" t="s">
        <v>1008</v>
      </c>
      <c r="E32" s="293" t="s">
        <v>95</v>
      </c>
      <c r="F32" s="294">
        <v>38</v>
      </c>
      <c r="G32" s="38"/>
      <c r="H32" s="44"/>
    </row>
    <row r="33" s="2" customFormat="1" ht="16.8" customHeight="1">
      <c r="A33" s="38"/>
      <c r="B33" s="44"/>
      <c r="C33" s="295" t="s">
        <v>1</v>
      </c>
      <c r="D33" s="295" t="s">
        <v>1003</v>
      </c>
      <c r="E33" s="17" t="s">
        <v>1</v>
      </c>
      <c r="F33" s="296">
        <v>0</v>
      </c>
      <c r="G33" s="38"/>
      <c r="H33" s="44"/>
    </row>
    <row r="34" s="2" customFormat="1" ht="16.8" customHeight="1">
      <c r="A34" s="38"/>
      <c r="B34" s="44"/>
      <c r="C34" s="295" t="s">
        <v>1</v>
      </c>
      <c r="D34" s="295" t="s">
        <v>119</v>
      </c>
      <c r="E34" s="17" t="s">
        <v>1</v>
      </c>
      <c r="F34" s="296">
        <v>38</v>
      </c>
      <c r="G34" s="38"/>
      <c r="H34" s="44"/>
    </row>
    <row r="35" s="2" customFormat="1" ht="16.8" customHeight="1">
      <c r="A35" s="38"/>
      <c r="B35" s="44"/>
      <c r="C35" s="291" t="s">
        <v>117</v>
      </c>
      <c r="D35" s="292" t="s">
        <v>1008</v>
      </c>
      <c r="E35" s="293" t="s">
        <v>95</v>
      </c>
      <c r="F35" s="294">
        <v>125</v>
      </c>
      <c r="G35" s="38"/>
      <c r="H35" s="44"/>
    </row>
    <row r="36" s="2" customFormat="1" ht="16.8" customHeight="1">
      <c r="A36" s="38"/>
      <c r="B36" s="44"/>
      <c r="C36" s="295" t="s">
        <v>1</v>
      </c>
      <c r="D36" s="295" t="s">
        <v>1003</v>
      </c>
      <c r="E36" s="17" t="s">
        <v>1</v>
      </c>
      <c r="F36" s="296">
        <v>0</v>
      </c>
      <c r="G36" s="38"/>
      <c r="H36" s="44"/>
    </row>
    <row r="37" s="2" customFormat="1" ht="16.8" customHeight="1">
      <c r="A37" s="38"/>
      <c r="B37" s="44"/>
      <c r="C37" s="295" t="s">
        <v>1</v>
      </c>
      <c r="D37" s="295" t="s">
        <v>1009</v>
      </c>
      <c r="E37" s="17" t="s">
        <v>1</v>
      </c>
      <c r="F37" s="296">
        <v>125</v>
      </c>
      <c r="G37" s="38"/>
      <c r="H37" s="44"/>
    </row>
    <row r="38" s="2" customFormat="1" ht="16.8" customHeight="1">
      <c r="A38" s="38"/>
      <c r="B38" s="44"/>
      <c r="C38" s="291" t="s">
        <v>120</v>
      </c>
      <c r="D38" s="292" t="s">
        <v>121</v>
      </c>
      <c r="E38" s="293" t="s">
        <v>122</v>
      </c>
      <c r="F38" s="294">
        <v>10</v>
      </c>
      <c r="G38" s="38"/>
      <c r="H38" s="44"/>
    </row>
    <row r="39" s="2" customFormat="1" ht="16.8" customHeight="1">
      <c r="A39" s="38"/>
      <c r="B39" s="44"/>
      <c r="C39" s="295" t="s">
        <v>1</v>
      </c>
      <c r="D39" s="295" t="s">
        <v>1010</v>
      </c>
      <c r="E39" s="17" t="s">
        <v>1</v>
      </c>
      <c r="F39" s="296">
        <v>0</v>
      </c>
      <c r="G39" s="38"/>
      <c r="H39" s="44"/>
    </row>
    <row r="40" s="2" customFormat="1" ht="16.8" customHeight="1">
      <c r="A40" s="38"/>
      <c r="B40" s="44"/>
      <c r="C40" s="295" t="s">
        <v>1</v>
      </c>
      <c r="D40" s="295" t="s">
        <v>1011</v>
      </c>
      <c r="E40" s="17" t="s">
        <v>1</v>
      </c>
      <c r="F40" s="296">
        <v>10</v>
      </c>
      <c r="G40" s="38"/>
      <c r="H40" s="44"/>
    </row>
    <row r="41" s="2" customFormat="1" ht="16.8" customHeight="1">
      <c r="A41" s="38"/>
      <c r="B41" s="44"/>
      <c r="C41" s="291" t="s">
        <v>1012</v>
      </c>
      <c r="D41" s="292" t="s">
        <v>1013</v>
      </c>
      <c r="E41" s="293" t="s">
        <v>95</v>
      </c>
      <c r="F41" s="294">
        <v>130</v>
      </c>
      <c r="G41" s="38"/>
      <c r="H41" s="44"/>
    </row>
    <row r="42" s="2" customFormat="1" ht="16.8" customHeight="1">
      <c r="A42" s="38"/>
      <c r="B42" s="44"/>
      <c r="C42" s="295" t="s">
        <v>1</v>
      </c>
      <c r="D42" s="295" t="s">
        <v>1010</v>
      </c>
      <c r="E42" s="17" t="s">
        <v>1</v>
      </c>
      <c r="F42" s="296">
        <v>0</v>
      </c>
      <c r="G42" s="38"/>
      <c r="H42" s="44"/>
    </row>
    <row r="43" s="2" customFormat="1" ht="16.8" customHeight="1">
      <c r="A43" s="38"/>
      <c r="B43" s="44"/>
      <c r="C43" s="295" t="s">
        <v>1</v>
      </c>
      <c r="D43" s="295" t="s">
        <v>1014</v>
      </c>
      <c r="E43" s="17" t="s">
        <v>1</v>
      </c>
      <c r="F43" s="296">
        <v>130</v>
      </c>
      <c r="G43" s="38"/>
      <c r="H43" s="44"/>
    </row>
    <row r="44" s="2" customFormat="1" ht="16.8" customHeight="1">
      <c r="A44" s="38"/>
      <c r="B44" s="44"/>
      <c r="C44" s="291" t="s">
        <v>1015</v>
      </c>
      <c r="D44" s="292" t="s">
        <v>128</v>
      </c>
      <c r="E44" s="293" t="s">
        <v>95</v>
      </c>
      <c r="F44" s="294">
        <v>390</v>
      </c>
      <c r="G44" s="38"/>
      <c r="H44" s="44"/>
    </row>
    <row r="45" s="2" customFormat="1" ht="16.8" customHeight="1">
      <c r="A45" s="38"/>
      <c r="B45" s="44"/>
      <c r="C45" s="295" t="s">
        <v>1</v>
      </c>
      <c r="D45" s="295" t="s">
        <v>1010</v>
      </c>
      <c r="E45" s="17" t="s">
        <v>1</v>
      </c>
      <c r="F45" s="296">
        <v>0</v>
      </c>
      <c r="G45" s="38"/>
      <c r="H45" s="44"/>
    </row>
    <row r="46" s="2" customFormat="1" ht="16.8" customHeight="1">
      <c r="A46" s="38"/>
      <c r="B46" s="44"/>
      <c r="C46" s="295" t="s">
        <v>1</v>
      </c>
      <c r="D46" s="295" t="s">
        <v>1016</v>
      </c>
      <c r="E46" s="17" t="s">
        <v>1</v>
      </c>
      <c r="F46" s="296">
        <v>390</v>
      </c>
      <c r="G46" s="38"/>
      <c r="H46" s="44"/>
    </row>
    <row r="47" s="2" customFormat="1" ht="16.8" customHeight="1">
      <c r="A47" s="38"/>
      <c r="B47" s="44"/>
      <c r="C47" s="291" t="s">
        <v>1017</v>
      </c>
      <c r="D47" s="292" t="s">
        <v>131</v>
      </c>
      <c r="E47" s="293" t="s">
        <v>95</v>
      </c>
      <c r="F47" s="294">
        <v>20</v>
      </c>
      <c r="G47" s="38"/>
      <c r="H47" s="44"/>
    </row>
    <row r="48" s="2" customFormat="1" ht="16.8" customHeight="1">
      <c r="A48" s="38"/>
      <c r="B48" s="44"/>
      <c r="C48" s="295" t="s">
        <v>1</v>
      </c>
      <c r="D48" s="295" t="s">
        <v>1010</v>
      </c>
      <c r="E48" s="17" t="s">
        <v>1</v>
      </c>
      <c r="F48" s="296">
        <v>0</v>
      </c>
      <c r="G48" s="38"/>
      <c r="H48" s="44"/>
    </row>
    <row r="49" s="2" customFormat="1" ht="16.8" customHeight="1">
      <c r="A49" s="38"/>
      <c r="B49" s="44"/>
      <c r="C49" s="295" t="s">
        <v>1</v>
      </c>
      <c r="D49" s="295" t="s">
        <v>284</v>
      </c>
      <c r="E49" s="17" t="s">
        <v>1</v>
      </c>
      <c r="F49" s="296">
        <v>20</v>
      </c>
      <c r="G49" s="38"/>
      <c r="H49" s="44"/>
    </row>
    <row r="50" s="2" customFormat="1" ht="16.8" customHeight="1">
      <c r="A50" s="38"/>
      <c r="B50" s="44"/>
      <c r="C50" s="291" t="s">
        <v>133</v>
      </c>
      <c r="D50" s="292" t="s">
        <v>134</v>
      </c>
      <c r="E50" s="293" t="s">
        <v>95</v>
      </c>
      <c r="F50" s="294">
        <v>9</v>
      </c>
      <c r="G50" s="38"/>
      <c r="H50" s="44"/>
    </row>
    <row r="51" s="2" customFormat="1" ht="16.8" customHeight="1">
      <c r="A51" s="38"/>
      <c r="B51" s="44"/>
      <c r="C51" s="295" t="s">
        <v>1</v>
      </c>
      <c r="D51" s="295" t="s">
        <v>1010</v>
      </c>
      <c r="E51" s="17" t="s">
        <v>1</v>
      </c>
      <c r="F51" s="296">
        <v>0</v>
      </c>
      <c r="G51" s="38"/>
      <c r="H51" s="44"/>
    </row>
    <row r="52" s="2" customFormat="1" ht="16.8" customHeight="1">
      <c r="A52" s="38"/>
      <c r="B52" s="44"/>
      <c r="C52" s="295" t="s">
        <v>1</v>
      </c>
      <c r="D52" s="295" t="s">
        <v>237</v>
      </c>
      <c r="E52" s="17" t="s">
        <v>1</v>
      </c>
      <c r="F52" s="296">
        <v>9</v>
      </c>
      <c r="G52" s="38"/>
      <c r="H52" s="44"/>
    </row>
    <row r="53" s="2" customFormat="1" ht="16.8" customHeight="1">
      <c r="A53" s="38"/>
      <c r="B53" s="44"/>
      <c r="C53" s="291" t="s">
        <v>1018</v>
      </c>
      <c r="D53" s="292" t="s">
        <v>137</v>
      </c>
      <c r="E53" s="293" t="s">
        <v>95</v>
      </c>
      <c r="F53" s="294">
        <v>25</v>
      </c>
      <c r="G53" s="38"/>
      <c r="H53" s="44"/>
    </row>
    <row r="54" s="2" customFormat="1" ht="16.8" customHeight="1">
      <c r="A54" s="38"/>
      <c r="B54" s="44"/>
      <c r="C54" s="295" t="s">
        <v>1</v>
      </c>
      <c r="D54" s="295" t="s">
        <v>1010</v>
      </c>
      <c r="E54" s="17" t="s">
        <v>1</v>
      </c>
      <c r="F54" s="296">
        <v>0</v>
      </c>
      <c r="G54" s="38"/>
      <c r="H54" s="44"/>
    </row>
    <row r="55" s="2" customFormat="1" ht="16.8" customHeight="1">
      <c r="A55" s="38"/>
      <c r="B55" s="44"/>
      <c r="C55" s="295" t="s">
        <v>1</v>
      </c>
      <c r="D55" s="295" t="s">
        <v>314</v>
      </c>
      <c r="E55" s="17" t="s">
        <v>1</v>
      </c>
      <c r="F55" s="296">
        <v>25</v>
      </c>
      <c r="G55" s="38"/>
      <c r="H55" s="44"/>
    </row>
    <row r="56" s="2" customFormat="1" ht="16.8" customHeight="1">
      <c r="A56" s="38"/>
      <c r="B56" s="44"/>
      <c r="C56" s="291" t="s">
        <v>1019</v>
      </c>
      <c r="D56" s="292" t="s">
        <v>1020</v>
      </c>
      <c r="E56" s="293" t="s">
        <v>95</v>
      </c>
      <c r="F56" s="294">
        <v>11</v>
      </c>
      <c r="G56" s="38"/>
      <c r="H56" s="44"/>
    </row>
    <row r="57" s="2" customFormat="1" ht="16.8" customHeight="1">
      <c r="A57" s="38"/>
      <c r="B57" s="44"/>
      <c r="C57" s="295" t="s">
        <v>1</v>
      </c>
      <c r="D57" s="295" t="s">
        <v>1010</v>
      </c>
      <c r="E57" s="17" t="s">
        <v>1</v>
      </c>
      <c r="F57" s="296">
        <v>0</v>
      </c>
      <c r="G57" s="38"/>
      <c r="H57" s="44"/>
    </row>
    <row r="58" s="2" customFormat="1" ht="16.8" customHeight="1">
      <c r="A58" s="38"/>
      <c r="B58" s="44"/>
      <c r="C58" s="295" t="s">
        <v>1</v>
      </c>
      <c r="D58" s="295" t="s">
        <v>244</v>
      </c>
      <c r="E58" s="17" t="s">
        <v>1</v>
      </c>
      <c r="F58" s="296">
        <v>11</v>
      </c>
      <c r="G58" s="38"/>
      <c r="H58" s="44"/>
    </row>
    <row r="59" s="2" customFormat="1" ht="16.8" customHeight="1">
      <c r="A59" s="38"/>
      <c r="B59" s="44"/>
      <c r="C59" s="291" t="s">
        <v>139</v>
      </c>
      <c r="D59" s="292" t="s">
        <v>140</v>
      </c>
      <c r="E59" s="293" t="s">
        <v>95</v>
      </c>
      <c r="F59" s="294">
        <v>1259</v>
      </c>
      <c r="G59" s="38"/>
      <c r="H59" s="44"/>
    </row>
    <row r="60" s="2" customFormat="1" ht="16.8" customHeight="1">
      <c r="A60" s="38"/>
      <c r="B60" s="44"/>
      <c r="C60" s="295" t="s">
        <v>1</v>
      </c>
      <c r="D60" s="295" t="s">
        <v>1010</v>
      </c>
      <c r="E60" s="17" t="s">
        <v>1</v>
      </c>
      <c r="F60" s="296">
        <v>0</v>
      </c>
      <c r="G60" s="38"/>
      <c r="H60" s="44"/>
    </row>
    <row r="61" s="2" customFormat="1" ht="16.8" customHeight="1">
      <c r="A61" s="38"/>
      <c r="B61" s="44"/>
      <c r="C61" s="295" t="s">
        <v>1</v>
      </c>
      <c r="D61" s="295" t="s">
        <v>1021</v>
      </c>
      <c r="E61" s="17" t="s">
        <v>1</v>
      </c>
      <c r="F61" s="296">
        <v>1259</v>
      </c>
      <c r="G61" s="38"/>
      <c r="H61" s="44"/>
    </row>
    <row r="62" s="2" customFormat="1" ht="16.8" customHeight="1">
      <c r="A62" s="38"/>
      <c r="B62" s="44"/>
      <c r="C62" s="291" t="s">
        <v>142</v>
      </c>
      <c r="D62" s="292" t="s">
        <v>143</v>
      </c>
      <c r="E62" s="293" t="s">
        <v>144</v>
      </c>
      <c r="F62" s="294">
        <v>1.2</v>
      </c>
      <c r="G62" s="38"/>
      <c r="H62" s="44"/>
    </row>
    <row r="63" s="2" customFormat="1" ht="16.8" customHeight="1">
      <c r="A63" s="38"/>
      <c r="B63" s="44"/>
      <c r="C63" s="291" t="s">
        <v>146</v>
      </c>
      <c r="D63" s="292" t="s">
        <v>147</v>
      </c>
      <c r="E63" s="293" t="s">
        <v>144</v>
      </c>
      <c r="F63" s="294">
        <v>37.5</v>
      </c>
      <c r="G63" s="38"/>
      <c r="H63" s="44"/>
    </row>
    <row r="64" s="2" customFormat="1" ht="16.8" customHeight="1">
      <c r="A64" s="38"/>
      <c r="B64" s="44"/>
      <c r="C64" s="295" t="s">
        <v>1</v>
      </c>
      <c r="D64" s="295" t="s">
        <v>1003</v>
      </c>
      <c r="E64" s="17" t="s">
        <v>1</v>
      </c>
      <c r="F64" s="296">
        <v>0</v>
      </c>
      <c r="G64" s="38"/>
      <c r="H64" s="44"/>
    </row>
    <row r="65" s="2" customFormat="1" ht="16.8" customHeight="1">
      <c r="A65" s="38"/>
      <c r="B65" s="44"/>
      <c r="C65" s="295" t="s">
        <v>1</v>
      </c>
      <c r="D65" s="295" t="s">
        <v>1022</v>
      </c>
      <c r="E65" s="17" t="s">
        <v>1</v>
      </c>
      <c r="F65" s="296">
        <v>13.5</v>
      </c>
      <c r="G65" s="38"/>
      <c r="H65" s="44"/>
    </row>
    <row r="66" s="2" customFormat="1" ht="16.8" customHeight="1">
      <c r="A66" s="38"/>
      <c r="B66" s="44"/>
      <c r="C66" s="295" t="s">
        <v>1</v>
      </c>
      <c r="D66" s="295" t="s">
        <v>342</v>
      </c>
      <c r="E66" s="17" t="s">
        <v>1</v>
      </c>
      <c r="F66" s="296">
        <v>24</v>
      </c>
      <c r="G66" s="38"/>
      <c r="H66" s="44"/>
    </row>
    <row r="67" s="2" customFormat="1" ht="16.8" customHeight="1">
      <c r="A67" s="38"/>
      <c r="B67" s="44"/>
      <c r="C67" s="295" t="s">
        <v>1</v>
      </c>
      <c r="D67" s="295" t="s">
        <v>214</v>
      </c>
      <c r="E67" s="17" t="s">
        <v>1</v>
      </c>
      <c r="F67" s="296">
        <v>37.5</v>
      </c>
      <c r="G67" s="38"/>
      <c r="H67" s="44"/>
    </row>
    <row r="68" s="2" customFormat="1" ht="16.8" customHeight="1">
      <c r="A68" s="38"/>
      <c r="B68" s="44"/>
      <c r="C68" s="291" t="s">
        <v>149</v>
      </c>
      <c r="D68" s="292" t="s">
        <v>150</v>
      </c>
      <c r="E68" s="293" t="s">
        <v>144</v>
      </c>
      <c r="F68" s="294">
        <v>199.55000000000001</v>
      </c>
      <c r="G68" s="38"/>
      <c r="H68" s="44"/>
    </row>
    <row r="69" s="2" customFormat="1" ht="16.8" customHeight="1">
      <c r="A69" s="38"/>
      <c r="B69" s="44"/>
      <c r="C69" s="295" t="s">
        <v>1</v>
      </c>
      <c r="D69" s="295" t="s">
        <v>1003</v>
      </c>
      <c r="E69" s="17" t="s">
        <v>1</v>
      </c>
      <c r="F69" s="296">
        <v>0</v>
      </c>
      <c r="G69" s="38"/>
      <c r="H69" s="44"/>
    </row>
    <row r="70" s="2" customFormat="1" ht="16.8" customHeight="1">
      <c r="A70" s="38"/>
      <c r="B70" s="44"/>
      <c r="C70" s="295" t="s">
        <v>1</v>
      </c>
      <c r="D70" s="295" t="s">
        <v>1023</v>
      </c>
      <c r="E70" s="17" t="s">
        <v>1</v>
      </c>
      <c r="F70" s="296">
        <v>165.44999999999999</v>
      </c>
      <c r="G70" s="38"/>
      <c r="H70" s="44"/>
    </row>
    <row r="71" s="2" customFormat="1" ht="16.8" customHeight="1">
      <c r="A71" s="38"/>
      <c r="B71" s="44"/>
      <c r="C71" s="295" t="s">
        <v>1</v>
      </c>
      <c r="D71" s="295" t="s">
        <v>1024</v>
      </c>
      <c r="E71" s="17" t="s">
        <v>1</v>
      </c>
      <c r="F71" s="296">
        <v>24.600000000000001</v>
      </c>
      <c r="G71" s="38"/>
      <c r="H71" s="44"/>
    </row>
    <row r="72" s="2" customFormat="1" ht="16.8" customHeight="1">
      <c r="A72" s="38"/>
      <c r="B72" s="44"/>
      <c r="C72" s="295" t="s">
        <v>1</v>
      </c>
      <c r="D72" s="295" t="s">
        <v>1025</v>
      </c>
      <c r="E72" s="17" t="s">
        <v>1</v>
      </c>
      <c r="F72" s="296">
        <v>9.5</v>
      </c>
      <c r="G72" s="38"/>
      <c r="H72" s="44"/>
    </row>
    <row r="73" s="2" customFormat="1" ht="16.8" customHeight="1">
      <c r="A73" s="38"/>
      <c r="B73" s="44"/>
      <c r="C73" s="295" t="s">
        <v>1</v>
      </c>
      <c r="D73" s="295" t="s">
        <v>214</v>
      </c>
      <c r="E73" s="17" t="s">
        <v>1</v>
      </c>
      <c r="F73" s="296">
        <v>199.55000000000001</v>
      </c>
      <c r="G73" s="38"/>
      <c r="H73" s="44"/>
    </row>
    <row r="74" s="2" customFormat="1" ht="16.8" customHeight="1">
      <c r="A74" s="38"/>
      <c r="B74" s="44"/>
      <c r="C74" s="291" t="s">
        <v>152</v>
      </c>
      <c r="D74" s="292" t="s">
        <v>153</v>
      </c>
      <c r="E74" s="293" t="s">
        <v>144</v>
      </c>
      <c r="F74" s="294">
        <v>37.5</v>
      </c>
      <c r="G74" s="38"/>
      <c r="H74" s="44"/>
    </row>
    <row r="75" s="2" customFormat="1" ht="16.8" customHeight="1">
      <c r="A75" s="38"/>
      <c r="B75" s="44"/>
      <c r="C75" s="291" t="s">
        <v>154</v>
      </c>
      <c r="D75" s="292" t="s">
        <v>153</v>
      </c>
      <c r="E75" s="293" t="s">
        <v>144</v>
      </c>
      <c r="F75" s="294">
        <v>206.75</v>
      </c>
      <c r="G75" s="38"/>
      <c r="H75" s="44"/>
    </row>
    <row r="76" s="2" customFormat="1" ht="16.8" customHeight="1">
      <c r="A76" s="38"/>
      <c r="B76" s="44"/>
      <c r="C76" s="291" t="s">
        <v>156</v>
      </c>
      <c r="D76" s="292" t="s">
        <v>157</v>
      </c>
      <c r="E76" s="293" t="s">
        <v>144</v>
      </c>
      <c r="F76" s="294">
        <v>7.2000000000000002</v>
      </c>
      <c r="G76" s="38"/>
      <c r="H76" s="44"/>
    </row>
    <row r="77" s="2" customFormat="1" ht="16.8" customHeight="1">
      <c r="A77" s="38"/>
      <c r="B77" s="44"/>
      <c r="C77" s="295" t="s">
        <v>1</v>
      </c>
      <c r="D77" s="295" t="s">
        <v>1010</v>
      </c>
      <c r="E77" s="17" t="s">
        <v>1</v>
      </c>
      <c r="F77" s="296">
        <v>0</v>
      </c>
      <c r="G77" s="38"/>
      <c r="H77" s="44"/>
    </row>
    <row r="78" s="2" customFormat="1" ht="16.8" customHeight="1">
      <c r="A78" s="38"/>
      <c r="B78" s="44"/>
      <c r="C78" s="295" t="s">
        <v>1</v>
      </c>
      <c r="D78" s="295" t="s">
        <v>1026</v>
      </c>
      <c r="E78" s="17" t="s">
        <v>1</v>
      </c>
      <c r="F78" s="296">
        <v>7.2000000000000002</v>
      </c>
      <c r="G78" s="38"/>
      <c r="H78" s="44"/>
    </row>
    <row r="79" s="2" customFormat="1" ht="16.8" customHeight="1">
      <c r="A79" s="38"/>
      <c r="B79" s="44"/>
      <c r="C79" s="291" t="s">
        <v>159</v>
      </c>
      <c r="D79" s="292" t="s">
        <v>160</v>
      </c>
      <c r="E79" s="293" t="s">
        <v>161</v>
      </c>
      <c r="F79" s="294">
        <v>2</v>
      </c>
      <c r="G79" s="38"/>
      <c r="H79" s="44"/>
    </row>
    <row r="80" s="2" customFormat="1" ht="16.8" customHeight="1">
      <c r="A80" s="38"/>
      <c r="B80" s="44"/>
      <c r="C80" s="295" t="s">
        <v>1</v>
      </c>
      <c r="D80" s="295" t="s">
        <v>1010</v>
      </c>
      <c r="E80" s="17" t="s">
        <v>1</v>
      </c>
      <c r="F80" s="296">
        <v>0</v>
      </c>
      <c r="G80" s="38"/>
      <c r="H80" s="44"/>
    </row>
    <row r="81" s="2" customFormat="1" ht="16.8" customHeight="1">
      <c r="A81" s="38"/>
      <c r="B81" s="44"/>
      <c r="C81" s="295" t="s">
        <v>1</v>
      </c>
      <c r="D81" s="295" t="s">
        <v>86</v>
      </c>
      <c r="E81" s="17" t="s">
        <v>1</v>
      </c>
      <c r="F81" s="296">
        <v>2</v>
      </c>
      <c r="G81" s="38"/>
      <c r="H81" s="44"/>
    </row>
    <row r="82" s="2" customFormat="1" ht="16.8" customHeight="1">
      <c r="A82" s="38"/>
      <c r="B82" s="44"/>
      <c r="C82" s="291" t="s">
        <v>163</v>
      </c>
      <c r="D82" s="292" t="s">
        <v>164</v>
      </c>
      <c r="E82" s="293" t="s">
        <v>161</v>
      </c>
      <c r="F82" s="294">
        <v>7</v>
      </c>
      <c r="G82" s="38"/>
      <c r="H82" s="44"/>
    </row>
    <row r="83" s="2" customFormat="1" ht="16.8" customHeight="1">
      <c r="A83" s="38"/>
      <c r="B83" s="44"/>
      <c r="C83" s="295" t="s">
        <v>1</v>
      </c>
      <c r="D83" s="295" t="s">
        <v>1010</v>
      </c>
      <c r="E83" s="17" t="s">
        <v>1</v>
      </c>
      <c r="F83" s="296">
        <v>0</v>
      </c>
      <c r="G83" s="38"/>
      <c r="H83" s="44"/>
    </row>
    <row r="84" s="2" customFormat="1" ht="16.8" customHeight="1">
      <c r="A84" s="38"/>
      <c r="B84" s="44"/>
      <c r="C84" s="295" t="s">
        <v>1</v>
      </c>
      <c r="D84" s="295" t="s">
        <v>227</v>
      </c>
      <c r="E84" s="17" t="s">
        <v>1</v>
      </c>
      <c r="F84" s="296">
        <v>7</v>
      </c>
      <c r="G84" s="38"/>
      <c r="H84" s="44"/>
    </row>
    <row r="85" s="2" customFormat="1" ht="16.8" customHeight="1">
      <c r="A85" s="38"/>
      <c r="B85" s="44"/>
      <c r="C85" s="291" t="s">
        <v>165</v>
      </c>
      <c r="D85" s="292" t="s">
        <v>143</v>
      </c>
      <c r="E85" s="293" t="s">
        <v>144</v>
      </c>
      <c r="F85" s="294">
        <v>9.1999999999999993</v>
      </c>
      <c r="G85" s="38"/>
      <c r="H85" s="44"/>
    </row>
    <row r="86" s="2" customFormat="1" ht="16.8" customHeight="1">
      <c r="A86" s="38"/>
      <c r="B86" s="44"/>
      <c r="C86" s="291" t="s">
        <v>167</v>
      </c>
      <c r="D86" s="292" t="s">
        <v>168</v>
      </c>
      <c r="E86" s="293" t="s">
        <v>95</v>
      </c>
      <c r="F86" s="294">
        <v>120</v>
      </c>
      <c r="G86" s="38"/>
      <c r="H86" s="44"/>
    </row>
    <row r="87" s="2" customFormat="1" ht="16.8" customHeight="1">
      <c r="A87" s="38"/>
      <c r="B87" s="44"/>
      <c r="C87" s="295" t="s">
        <v>1</v>
      </c>
      <c r="D87" s="295" t="s">
        <v>1010</v>
      </c>
      <c r="E87" s="17" t="s">
        <v>1</v>
      </c>
      <c r="F87" s="296">
        <v>0</v>
      </c>
      <c r="G87" s="38"/>
      <c r="H87" s="44"/>
    </row>
    <row r="88" s="2" customFormat="1" ht="16.8" customHeight="1">
      <c r="A88" s="38"/>
      <c r="B88" s="44"/>
      <c r="C88" s="295" t="s">
        <v>1</v>
      </c>
      <c r="D88" s="295" t="s">
        <v>740</v>
      </c>
      <c r="E88" s="17" t="s">
        <v>1</v>
      </c>
      <c r="F88" s="296">
        <v>120</v>
      </c>
      <c r="G88" s="38"/>
      <c r="H88" s="44"/>
    </row>
    <row r="89" s="2" customFormat="1" ht="26.4" customHeight="1">
      <c r="A89" s="38"/>
      <c r="B89" s="44"/>
      <c r="C89" s="290" t="s">
        <v>1027</v>
      </c>
      <c r="D89" s="290" t="s">
        <v>82</v>
      </c>
      <c r="E89" s="38"/>
      <c r="F89" s="38"/>
      <c r="G89" s="38"/>
      <c r="H89" s="44"/>
    </row>
    <row r="90" s="2" customFormat="1" ht="16.8" customHeight="1">
      <c r="A90" s="38"/>
      <c r="B90" s="44"/>
      <c r="C90" s="291" t="s">
        <v>93</v>
      </c>
      <c r="D90" s="292" t="s">
        <v>94</v>
      </c>
      <c r="E90" s="293" t="s">
        <v>95</v>
      </c>
      <c r="F90" s="294">
        <v>527</v>
      </c>
      <c r="G90" s="38"/>
      <c r="H90" s="44"/>
    </row>
    <row r="91" s="2" customFormat="1" ht="16.8" customHeight="1">
      <c r="A91" s="38"/>
      <c r="B91" s="44"/>
      <c r="C91" s="295" t="s">
        <v>1</v>
      </c>
      <c r="D91" s="295" t="s">
        <v>1003</v>
      </c>
      <c r="E91" s="17" t="s">
        <v>1</v>
      </c>
      <c r="F91" s="296">
        <v>0</v>
      </c>
      <c r="G91" s="38"/>
      <c r="H91" s="44"/>
    </row>
    <row r="92" s="2" customFormat="1" ht="16.8" customHeight="1">
      <c r="A92" s="38"/>
      <c r="B92" s="44"/>
      <c r="C92" s="295" t="s">
        <v>1</v>
      </c>
      <c r="D92" s="295" t="s">
        <v>96</v>
      </c>
      <c r="E92" s="17" t="s">
        <v>1</v>
      </c>
      <c r="F92" s="296">
        <v>527</v>
      </c>
      <c r="G92" s="38"/>
      <c r="H92" s="44"/>
    </row>
    <row r="93" s="2" customFormat="1" ht="16.8" customHeight="1">
      <c r="A93" s="38"/>
      <c r="B93" s="44"/>
      <c r="C93" s="297" t="s">
        <v>1028</v>
      </c>
      <c r="D93" s="38"/>
      <c r="E93" s="38"/>
      <c r="F93" s="38"/>
      <c r="G93" s="38"/>
      <c r="H93" s="44"/>
    </row>
    <row r="94" s="2" customFormat="1" ht="16.8" customHeight="1">
      <c r="A94" s="38"/>
      <c r="B94" s="44"/>
      <c r="C94" s="295" t="s">
        <v>218</v>
      </c>
      <c r="D94" s="295" t="s">
        <v>219</v>
      </c>
      <c r="E94" s="17" t="s">
        <v>95</v>
      </c>
      <c r="F94" s="296">
        <v>735</v>
      </c>
      <c r="G94" s="38"/>
      <c r="H94" s="44"/>
    </row>
    <row r="95" s="2" customFormat="1" ht="16.8" customHeight="1">
      <c r="A95" s="38"/>
      <c r="B95" s="44"/>
      <c r="C95" s="295" t="s">
        <v>234</v>
      </c>
      <c r="D95" s="295" t="s">
        <v>235</v>
      </c>
      <c r="E95" s="17" t="s">
        <v>95</v>
      </c>
      <c r="F95" s="296">
        <v>981</v>
      </c>
      <c r="G95" s="38"/>
      <c r="H95" s="44"/>
    </row>
    <row r="96" s="2" customFormat="1" ht="16.8" customHeight="1">
      <c r="A96" s="38"/>
      <c r="B96" s="44"/>
      <c r="C96" s="291" t="s">
        <v>98</v>
      </c>
      <c r="D96" s="292" t="s">
        <v>99</v>
      </c>
      <c r="E96" s="293" t="s">
        <v>95</v>
      </c>
      <c r="F96" s="294">
        <v>174</v>
      </c>
      <c r="G96" s="38"/>
      <c r="H96" s="44"/>
    </row>
    <row r="97" s="2" customFormat="1" ht="16.8" customHeight="1">
      <c r="A97" s="38"/>
      <c r="B97" s="44"/>
      <c r="C97" s="295" t="s">
        <v>1</v>
      </c>
      <c r="D97" s="295" t="s">
        <v>1003</v>
      </c>
      <c r="E97" s="17" t="s">
        <v>1</v>
      </c>
      <c r="F97" s="296">
        <v>0</v>
      </c>
      <c r="G97" s="38"/>
      <c r="H97" s="44"/>
    </row>
    <row r="98" s="2" customFormat="1" ht="16.8" customHeight="1">
      <c r="A98" s="38"/>
      <c r="B98" s="44"/>
      <c r="C98" s="295" t="s">
        <v>1</v>
      </c>
      <c r="D98" s="295" t="s">
        <v>100</v>
      </c>
      <c r="E98" s="17" t="s">
        <v>1</v>
      </c>
      <c r="F98" s="296">
        <v>174</v>
      </c>
      <c r="G98" s="38"/>
      <c r="H98" s="44"/>
    </row>
    <row r="99" s="2" customFormat="1" ht="16.8" customHeight="1">
      <c r="A99" s="38"/>
      <c r="B99" s="44"/>
      <c r="C99" s="297" t="s">
        <v>1028</v>
      </c>
      <c r="D99" s="38"/>
      <c r="E99" s="38"/>
      <c r="F99" s="38"/>
      <c r="G99" s="38"/>
      <c r="H99" s="44"/>
    </row>
    <row r="100" s="2" customFormat="1" ht="16.8" customHeight="1">
      <c r="A100" s="38"/>
      <c r="B100" s="44"/>
      <c r="C100" s="295" t="s">
        <v>215</v>
      </c>
      <c r="D100" s="295" t="s">
        <v>216</v>
      </c>
      <c r="E100" s="17" t="s">
        <v>95</v>
      </c>
      <c r="F100" s="296">
        <v>246</v>
      </c>
      <c r="G100" s="38"/>
      <c r="H100" s="44"/>
    </row>
    <row r="101" s="2" customFormat="1" ht="16.8" customHeight="1">
      <c r="A101" s="38"/>
      <c r="B101" s="44"/>
      <c r="C101" s="295" t="s">
        <v>234</v>
      </c>
      <c r="D101" s="295" t="s">
        <v>235</v>
      </c>
      <c r="E101" s="17" t="s">
        <v>95</v>
      </c>
      <c r="F101" s="296">
        <v>981</v>
      </c>
      <c r="G101" s="38"/>
      <c r="H101" s="44"/>
    </row>
    <row r="102" s="2" customFormat="1" ht="16.8" customHeight="1">
      <c r="A102" s="38"/>
      <c r="B102" s="44"/>
      <c r="C102" s="291" t="s">
        <v>102</v>
      </c>
      <c r="D102" s="292" t="s">
        <v>103</v>
      </c>
      <c r="E102" s="293" t="s">
        <v>95</v>
      </c>
      <c r="F102" s="294">
        <v>72</v>
      </c>
      <c r="G102" s="38"/>
      <c r="H102" s="44"/>
    </row>
    <row r="103" s="2" customFormat="1" ht="16.8" customHeight="1">
      <c r="A103" s="38"/>
      <c r="B103" s="44"/>
      <c r="C103" s="295" t="s">
        <v>1</v>
      </c>
      <c r="D103" s="295" t="s">
        <v>1003</v>
      </c>
      <c r="E103" s="17" t="s">
        <v>1</v>
      </c>
      <c r="F103" s="296">
        <v>0</v>
      </c>
      <c r="G103" s="38"/>
      <c r="H103" s="44"/>
    </row>
    <row r="104" s="2" customFormat="1" ht="16.8" customHeight="1">
      <c r="A104" s="38"/>
      <c r="B104" s="44"/>
      <c r="C104" s="295" t="s">
        <v>1</v>
      </c>
      <c r="D104" s="295" t="s">
        <v>104</v>
      </c>
      <c r="E104" s="17" t="s">
        <v>1</v>
      </c>
      <c r="F104" s="296">
        <v>72</v>
      </c>
      <c r="G104" s="38"/>
      <c r="H104" s="44"/>
    </row>
    <row r="105" s="2" customFormat="1" ht="16.8" customHeight="1">
      <c r="A105" s="38"/>
      <c r="B105" s="44"/>
      <c r="C105" s="297" t="s">
        <v>1028</v>
      </c>
      <c r="D105" s="38"/>
      <c r="E105" s="38"/>
      <c r="F105" s="38"/>
      <c r="G105" s="38"/>
      <c r="H105" s="44"/>
    </row>
    <row r="106" s="2" customFormat="1" ht="16.8" customHeight="1">
      <c r="A106" s="38"/>
      <c r="B106" s="44"/>
      <c r="C106" s="295" t="s">
        <v>215</v>
      </c>
      <c r="D106" s="295" t="s">
        <v>216</v>
      </c>
      <c r="E106" s="17" t="s">
        <v>95</v>
      </c>
      <c r="F106" s="296">
        <v>246</v>
      </c>
      <c r="G106" s="38"/>
      <c r="H106" s="44"/>
    </row>
    <row r="107" s="2" customFormat="1" ht="16.8" customHeight="1">
      <c r="A107" s="38"/>
      <c r="B107" s="44"/>
      <c r="C107" s="295" t="s">
        <v>234</v>
      </c>
      <c r="D107" s="295" t="s">
        <v>235</v>
      </c>
      <c r="E107" s="17" t="s">
        <v>95</v>
      </c>
      <c r="F107" s="296">
        <v>981</v>
      </c>
      <c r="G107" s="38"/>
      <c r="H107" s="44"/>
    </row>
    <row r="108" s="2" customFormat="1" ht="16.8" customHeight="1">
      <c r="A108" s="38"/>
      <c r="B108" s="44"/>
      <c r="C108" s="291" t="s">
        <v>105</v>
      </c>
      <c r="D108" s="292" t="s">
        <v>106</v>
      </c>
      <c r="E108" s="293" t="s">
        <v>95</v>
      </c>
      <c r="F108" s="294">
        <v>208</v>
      </c>
      <c r="G108" s="38"/>
      <c r="H108" s="44"/>
    </row>
    <row r="109" s="2" customFormat="1" ht="16.8" customHeight="1">
      <c r="A109" s="38"/>
      <c r="B109" s="44"/>
      <c r="C109" s="295" t="s">
        <v>1</v>
      </c>
      <c r="D109" s="295" t="s">
        <v>1003</v>
      </c>
      <c r="E109" s="17" t="s">
        <v>1</v>
      </c>
      <c r="F109" s="296">
        <v>0</v>
      </c>
      <c r="G109" s="38"/>
      <c r="H109" s="44"/>
    </row>
    <row r="110" s="2" customFormat="1" ht="16.8" customHeight="1">
      <c r="A110" s="38"/>
      <c r="B110" s="44"/>
      <c r="C110" s="295" t="s">
        <v>1</v>
      </c>
      <c r="D110" s="295" t="s">
        <v>107</v>
      </c>
      <c r="E110" s="17" t="s">
        <v>1</v>
      </c>
      <c r="F110" s="296">
        <v>208</v>
      </c>
      <c r="G110" s="38"/>
      <c r="H110" s="44"/>
    </row>
    <row r="111" s="2" customFormat="1" ht="16.8" customHeight="1">
      <c r="A111" s="38"/>
      <c r="B111" s="44"/>
      <c r="C111" s="297" t="s">
        <v>1028</v>
      </c>
      <c r="D111" s="38"/>
      <c r="E111" s="38"/>
      <c r="F111" s="38"/>
      <c r="G111" s="38"/>
      <c r="H111" s="44"/>
    </row>
    <row r="112" s="2" customFormat="1" ht="16.8" customHeight="1">
      <c r="A112" s="38"/>
      <c r="B112" s="44"/>
      <c r="C112" s="295" t="s">
        <v>218</v>
      </c>
      <c r="D112" s="295" t="s">
        <v>219</v>
      </c>
      <c r="E112" s="17" t="s">
        <v>95</v>
      </c>
      <c r="F112" s="296">
        <v>735</v>
      </c>
      <c r="G112" s="38"/>
      <c r="H112" s="44"/>
    </row>
    <row r="113" s="2" customFormat="1" ht="16.8" customHeight="1">
      <c r="A113" s="38"/>
      <c r="B113" s="44"/>
      <c r="C113" s="295" t="s">
        <v>234</v>
      </c>
      <c r="D113" s="295" t="s">
        <v>235</v>
      </c>
      <c r="E113" s="17" t="s">
        <v>95</v>
      </c>
      <c r="F113" s="296">
        <v>981</v>
      </c>
      <c r="G113" s="38"/>
      <c r="H113" s="44"/>
    </row>
    <row r="114" s="2" customFormat="1" ht="16.8" customHeight="1">
      <c r="A114" s="38"/>
      <c r="B114" s="44"/>
      <c r="C114" s="291" t="s">
        <v>108</v>
      </c>
      <c r="D114" s="292" t="s">
        <v>109</v>
      </c>
      <c r="E114" s="293" t="s">
        <v>95</v>
      </c>
      <c r="F114" s="294">
        <v>21</v>
      </c>
      <c r="G114" s="38"/>
      <c r="H114" s="44"/>
    </row>
    <row r="115" s="2" customFormat="1" ht="16.8" customHeight="1">
      <c r="A115" s="38"/>
      <c r="B115" s="44"/>
      <c r="C115" s="295" t="s">
        <v>1</v>
      </c>
      <c r="D115" s="295" t="s">
        <v>1003</v>
      </c>
      <c r="E115" s="17" t="s">
        <v>1</v>
      </c>
      <c r="F115" s="296">
        <v>0</v>
      </c>
      <c r="G115" s="38"/>
      <c r="H115" s="44"/>
    </row>
    <row r="116" s="2" customFormat="1" ht="16.8" customHeight="1">
      <c r="A116" s="38"/>
      <c r="B116" s="44"/>
      <c r="C116" s="295" t="s">
        <v>1</v>
      </c>
      <c r="D116" s="295" t="s">
        <v>7</v>
      </c>
      <c r="E116" s="17" t="s">
        <v>1</v>
      </c>
      <c r="F116" s="296">
        <v>21</v>
      </c>
      <c r="G116" s="38"/>
      <c r="H116" s="44"/>
    </row>
    <row r="117" s="2" customFormat="1" ht="16.8" customHeight="1">
      <c r="A117" s="38"/>
      <c r="B117" s="44"/>
      <c r="C117" s="297" t="s">
        <v>1028</v>
      </c>
      <c r="D117" s="38"/>
      <c r="E117" s="38"/>
      <c r="F117" s="38"/>
      <c r="G117" s="38"/>
      <c r="H117" s="44"/>
    </row>
    <row r="118" s="2" customFormat="1" ht="16.8" customHeight="1">
      <c r="A118" s="38"/>
      <c r="B118" s="44"/>
      <c r="C118" s="295" t="s">
        <v>222</v>
      </c>
      <c r="D118" s="295" t="s">
        <v>223</v>
      </c>
      <c r="E118" s="17" t="s">
        <v>95</v>
      </c>
      <c r="F118" s="296">
        <v>822</v>
      </c>
      <c r="G118" s="38"/>
      <c r="H118" s="44"/>
    </row>
    <row r="119" s="2" customFormat="1" ht="16.8" customHeight="1">
      <c r="A119" s="38"/>
      <c r="B119" s="44"/>
      <c r="C119" s="295" t="s">
        <v>228</v>
      </c>
      <c r="D119" s="295" t="s">
        <v>229</v>
      </c>
      <c r="E119" s="17" t="s">
        <v>95</v>
      </c>
      <c r="F119" s="296">
        <v>205.5</v>
      </c>
      <c r="G119" s="38"/>
      <c r="H119" s="44"/>
    </row>
    <row r="120" s="2" customFormat="1" ht="16.8" customHeight="1">
      <c r="A120" s="38"/>
      <c r="B120" s="44"/>
      <c r="C120" s="291" t="s">
        <v>110</v>
      </c>
      <c r="D120" s="292" t="s">
        <v>111</v>
      </c>
      <c r="E120" s="293" t="s">
        <v>95</v>
      </c>
      <c r="F120" s="294">
        <v>801</v>
      </c>
      <c r="G120" s="38"/>
      <c r="H120" s="44"/>
    </row>
    <row r="121" s="2" customFormat="1" ht="16.8" customHeight="1">
      <c r="A121" s="38"/>
      <c r="B121" s="44"/>
      <c r="C121" s="295" t="s">
        <v>1</v>
      </c>
      <c r="D121" s="295" t="s">
        <v>1003</v>
      </c>
      <c r="E121" s="17" t="s">
        <v>1</v>
      </c>
      <c r="F121" s="296">
        <v>0</v>
      </c>
      <c r="G121" s="38"/>
      <c r="H121" s="44"/>
    </row>
    <row r="122" s="2" customFormat="1" ht="16.8" customHeight="1">
      <c r="A122" s="38"/>
      <c r="B122" s="44"/>
      <c r="C122" s="295" t="s">
        <v>1</v>
      </c>
      <c r="D122" s="295" t="s">
        <v>112</v>
      </c>
      <c r="E122" s="17" t="s">
        <v>1</v>
      </c>
      <c r="F122" s="296">
        <v>801</v>
      </c>
      <c r="G122" s="38"/>
      <c r="H122" s="44"/>
    </row>
    <row r="123" s="2" customFormat="1" ht="16.8" customHeight="1">
      <c r="A123" s="38"/>
      <c r="B123" s="44"/>
      <c r="C123" s="297" t="s">
        <v>1028</v>
      </c>
      <c r="D123" s="38"/>
      <c r="E123" s="38"/>
      <c r="F123" s="38"/>
      <c r="G123" s="38"/>
      <c r="H123" s="44"/>
    </row>
    <row r="124" s="2" customFormat="1" ht="16.8" customHeight="1">
      <c r="A124" s="38"/>
      <c r="B124" s="44"/>
      <c r="C124" s="295" t="s">
        <v>222</v>
      </c>
      <c r="D124" s="295" t="s">
        <v>223</v>
      </c>
      <c r="E124" s="17" t="s">
        <v>95</v>
      </c>
      <c r="F124" s="296">
        <v>822</v>
      </c>
      <c r="G124" s="38"/>
      <c r="H124" s="44"/>
    </row>
    <row r="125" s="2" customFormat="1" ht="16.8" customHeight="1">
      <c r="A125" s="38"/>
      <c r="B125" s="44"/>
      <c r="C125" s="295" t="s">
        <v>228</v>
      </c>
      <c r="D125" s="295" t="s">
        <v>229</v>
      </c>
      <c r="E125" s="17" t="s">
        <v>95</v>
      </c>
      <c r="F125" s="296">
        <v>205.5</v>
      </c>
      <c r="G125" s="38"/>
      <c r="H125" s="44"/>
    </row>
    <row r="126" s="2" customFormat="1" ht="16.8" customHeight="1">
      <c r="A126" s="38"/>
      <c r="B126" s="44"/>
      <c r="C126" s="291" t="s">
        <v>1007</v>
      </c>
      <c r="D126" s="292" t="s">
        <v>1029</v>
      </c>
      <c r="E126" s="293" t="s">
        <v>95</v>
      </c>
      <c r="F126" s="294">
        <v>46</v>
      </c>
      <c r="G126" s="38"/>
      <c r="H126" s="44"/>
    </row>
    <row r="127" s="2" customFormat="1" ht="16.8" customHeight="1">
      <c r="A127" s="38"/>
      <c r="B127" s="44"/>
      <c r="C127" s="295" t="s">
        <v>1</v>
      </c>
      <c r="D127" s="295" t="s">
        <v>1003</v>
      </c>
      <c r="E127" s="17" t="s">
        <v>1</v>
      </c>
      <c r="F127" s="296">
        <v>0</v>
      </c>
      <c r="G127" s="38"/>
      <c r="H127" s="44"/>
    </row>
    <row r="128" s="2" customFormat="1" ht="16.8" customHeight="1">
      <c r="A128" s="38"/>
      <c r="B128" s="44"/>
      <c r="C128" s="295" t="s">
        <v>1</v>
      </c>
      <c r="D128" s="295" t="s">
        <v>424</v>
      </c>
      <c r="E128" s="17" t="s">
        <v>1</v>
      </c>
      <c r="F128" s="296">
        <v>46</v>
      </c>
      <c r="G128" s="38"/>
      <c r="H128" s="44"/>
    </row>
    <row r="129" s="2" customFormat="1" ht="16.8" customHeight="1">
      <c r="A129" s="38"/>
      <c r="B129" s="44"/>
      <c r="C129" s="291" t="s">
        <v>114</v>
      </c>
      <c r="D129" s="292" t="s">
        <v>115</v>
      </c>
      <c r="E129" s="293" t="s">
        <v>95</v>
      </c>
      <c r="F129" s="294">
        <v>12</v>
      </c>
      <c r="G129" s="38"/>
      <c r="H129" s="44"/>
    </row>
    <row r="130" s="2" customFormat="1" ht="16.8" customHeight="1">
      <c r="A130" s="38"/>
      <c r="B130" s="44"/>
      <c r="C130" s="295" t="s">
        <v>1</v>
      </c>
      <c r="D130" s="295" t="s">
        <v>1003</v>
      </c>
      <c r="E130" s="17" t="s">
        <v>1</v>
      </c>
      <c r="F130" s="296">
        <v>0</v>
      </c>
      <c r="G130" s="38"/>
      <c r="H130" s="44"/>
    </row>
    <row r="131" s="2" customFormat="1" ht="16.8" customHeight="1">
      <c r="A131" s="38"/>
      <c r="B131" s="44"/>
      <c r="C131" s="295" t="s">
        <v>1</v>
      </c>
      <c r="D131" s="295" t="s">
        <v>8</v>
      </c>
      <c r="E131" s="17" t="s">
        <v>1</v>
      </c>
      <c r="F131" s="296">
        <v>12</v>
      </c>
      <c r="G131" s="38"/>
      <c r="H131" s="44"/>
    </row>
    <row r="132" s="2" customFormat="1" ht="16.8" customHeight="1">
      <c r="A132" s="38"/>
      <c r="B132" s="44"/>
      <c r="C132" s="297" t="s">
        <v>1028</v>
      </c>
      <c r="D132" s="38"/>
      <c r="E132" s="38"/>
      <c r="F132" s="38"/>
      <c r="G132" s="38"/>
      <c r="H132" s="44"/>
    </row>
    <row r="133" s="2" customFormat="1" ht="16.8" customHeight="1">
      <c r="A133" s="38"/>
      <c r="B133" s="44"/>
      <c r="C133" s="295" t="s">
        <v>210</v>
      </c>
      <c r="D133" s="295" t="s">
        <v>211</v>
      </c>
      <c r="E133" s="17" t="s">
        <v>95</v>
      </c>
      <c r="F133" s="296">
        <v>50</v>
      </c>
      <c r="G133" s="38"/>
      <c r="H133" s="44"/>
    </row>
    <row r="134" s="2" customFormat="1" ht="16.8" customHeight="1">
      <c r="A134" s="38"/>
      <c r="B134" s="44"/>
      <c r="C134" s="291" t="s">
        <v>117</v>
      </c>
      <c r="D134" s="292" t="s">
        <v>118</v>
      </c>
      <c r="E134" s="293" t="s">
        <v>95</v>
      </c>
      <c r="F134" s="294">
        <v>38</v>
      </c>
      <c r="G134" s="38"/>
      <c r="H134" s="44"/>
    </row>
    <row r="135" s="2" customFormat="1" ht="16.8" customHeight="1">
      <c r="A135" s="38"/>
      <c r="B135" s="44"/>
      <c r="C135" s="295" t="s">
        <v>1</v>
      </c>
      <c r="D135" s="295" t="s">
        <v>1003</v>
      </c>
      <c r="E135" s="17" t="s">
        <v>1</v>
      </c>
      <c r="F135" s="296">
        <v>0</v>
      </c>
      <c r="G135" s="38"/>
      <c r="H135" s="44"/>
    </row>
    <row r="136" s="2" customFormat="1" ht="16.8" customHeight="1">
      <c r="A136" s="38"/>
      <c r="B136" s="44"/>
      <c r="C136" s="295" t="s">
        <v>1</v>
      </c>
      <c r="D136" s="295" t="s">
        <v>119</v>
      </c>
      <c r="E136" s="17" t="s">
        <v>1</v>
      </c>
      <c r="F136" s="296">
        <v>38</v>
      </c>
      <c r="G136" s="38"/>
      <c r="H136" s="44"/>
    </row>
    <row r="137" s="2" customFormat="1" ht="16.8" customHeight="1">
      <c r="A137" s="38"/>
      <c r="B137" s="44"/>
      <c r="C137" s="297" t="s">
        <v>1028</v>
      </c>
      <c r="D137" s="38"/>
      <c r="E137" s="38"/>
      <c r="F137" s="38"/>
      <c r="G137" s="38"/>
      <c r="H137" s="44"/>
    </row>
    <row r="138" s="2" customFormat="1" ht="16.8" customHeight="1">
      <c r="A138" s="38"/>
      <c r="B138" s="44"/>
      <c r="C138" s="295" t="s">
        <v>210</v>
      </c>
      <c r="D138" s="295" t="s">
        <v>211</v>
      </c>
      <c r="E138" s="17" t="s">
        <v>95</v>
      </c>
      <c r="F138" s="296">
        <v>50</v>
      </c>
      <c r="G138" s="38"/>
      <c r="H138" s="44"/>
    </row>
    <row r="139" s="2" customFormat="1" ht="16.8" customHeight="1">
      <c r="A139" s="38"/>
      <c r="B139" s="44"/>
      <c r="C139" s="291" t="s">
        <v>120</v>
      </c>
      <c r="D139" s="292" t="s">
        <v>121</v>
      </c>
      <c r="E139" s="293" t="s">
        <v>122</v>
      </c>
      <c r="F139" s="294">
        <v>4.5</v>
      </c>
      <c r="G139" s="38"/>
      <c r="H139" s="44"/>
    </row>
    <row r="140" s="2" customFormat="1" ht="16.8" customHeight="1">
      <c r="A140" s="38"/>
      <c r="B140" s="44"/>
      <c r="C140" s="295" t="s">
        <v>1</v>
      </c>
      <c r="D140" s="295" t="s">
        <v>1010</v>
      </c>
      <c r="E140" s="17" t="s">
        <v>1</v>
      </c>
      <c r="F140" s="296">
        <v>0</v>
      </c>
      <c r="G140" s="38"/>
      <c r="H140" s="44"/>
    </row>
    <row r="141" s="2" customFormat="1" ht="16.8" customHeight="1">
      <c r="A141" s="38"/>
      <c r="B141" s="44"/>
      <c r="C141" s="295" t="s">
        <v>1</v>
      </c>
      <c r="D141" s="295" t="s">
        <v>1030</v>
      </c>
      <c r="E141" s="17" t="s">
        <v>1</v>
      </c>
      <c r="F141" s="296">
        <v>4.5</v>
      </c>
      <c r="G141" s="38"/>
      <c r="H141" s="44"/>
    </row>
    <row r="142" s="2" customFormat="1" ht="16.8" customHeight="1">
      <c r="A142" s="38"/>
      <c r="B142" s="44"/>
      <c r="C142" s="297" t="s">
        <v>1028</v>
      </c>
      <c r="D142" s="38"/>
      <c r="E142" s="38"/>
      <c r="F142" s="38"/>
      <c r="G142" s="38"/>
      <c r="H142" s="44"/>
    </row>
    <row r="143" s="2" customFormat="1" ht="16.8" customHeight="1">
      <c r="A143" s="38"/>
      <c r="B143" s="44"/>
      <c r="C143" s="295" t="s">
        <v>310</v>
      </c>
      <c r="D143" s="295" t="s">
        <v>311</v>
      </c>
      <c r="E143" s="17" t="s">
        <v>144</v>
      </c>
      <c r="F143" s="296">
        <v>0.54000000000000004</v>
      </c>
      <c r="G143" s="38"/>
      <c r="H143" s="44"/>
    </row>
    <row r="144" s="2" customFormat="1" ht="16.8" customHeight="1">
      <c r="A144" s="38"/>
      <c r="B144" s="44"/>
      <c r="C144" s="295" t="s">
        <v>367</v>
      </c>
      <c r="D144" s="295" t="s">
        <v>368</v>
      </c>
      <c r="E144" s="17" t="s">
        <v>144</v>
      </c>
      <c r="F144" s="296">
        <v>0.81000000000000005</v>
      </c>
      <c r="G144" s="38"/>
      <c r="H144" s="44"/>
    </row>
    <row r="145" s="2" customFormat="1" ht="16.8" customHeight="1">
      <c r="A145" s="38"/>
      <c r="B145" s="44"/>
      <c r="C145" s="295" t="s">
        <v>457</v>
      </c>
      <c r="D145" s="295" t="s">
        <v>458</v>
      </c>
      <c r="E145" s="17" t="s">
        <v>122</v>
      </c>
      <c r="F145" s="296">
        <v>4.5</v>
      </c>
      <c r="G145" s="38"/>
      <c r="H145" s="44"/>
    </row>
    <row r="146" s="2" customFormat="1" ht="16.8" customHeight="1">
      <c r="A146" s="38"/>
      <c r="B146" s="44"/>
      <c r="C146" s="295" t="s">
        <v>461</v>
      </c>
      <c r="D146" s="295" t="s">
        <v>462</v>
      </c>
      <c r="E146" s="17" t="s">
        <v>122</v>
      </c>
      <c r="F146" s="296">
        <v>4.5679999999999996</v>
      </c>
      <c r="G146" s="38"/>
      <c r="H146" s="44"/>
    </row>
    <row r="147" s="2" customFormat="1" ht="16.8" customHeight="1">
      <c r="A147" s="38"/>
      <c r="B147" s="44"/>
      <c r="C147" s="291" t="s">
        <v>124</v>
      </c>
      <c r="D147" s="292" t="s">
        <v>125</v>
      </c>
      <c r="E147" s="293" t="s">
        <v>95</v>
      </c>
      <c r="F147" s="294">
        <v>1735</v>
      </c>
      <c r="G147" s="38"/>
      <c r="H147" s="44"/>
    </row>
    <row r="148" s="2" customFormat="1" ht="16.8" customHeight="1">
      <c r="A148" s="38"/>
      <c r="B148" s="44"/>
      <c r="C148" s="295" t="s">
        <v>1</v>
      </c>
      <c r="D148" s="295" t="s">
        <v>1010</v>
      </c>
      <c r="E148" s="17" t="s">
        <v>1</v>
      </c>
      <c r="F148" s="296">
        <v>0</v>
      </c>
      <c r="G148" s="38"/>
      <c r="H148" s="44"/>
    </row>
    <row r="149" s="2" customFormat="1" ht="16.8" customHeight="1">
      <c r="A149" s="38"/>
      <c r="B149" s="44"/>
      <c r="C149" s="295" t="s">
        <v>1</v>
      </c>
      <c r="D149" s="295" t="s">
        <v>126</v>
      </c>
      <c r="E149" s="17" t="s">
        <v>1</v>
      </c>
      <c r="F149" s="296">
        <v>1735</v>
      </c>
      <c r="G149" s="38"/>
      <c r="H149" s="44"/>
    </row>
    <row r="150" s="2" customFormat="1" ht="16.8" customHeight="1">
      <c r="A150" s="38"/>
      <c r="B150" s="44"/>
      <c r="C150" s="297" t="s">
        <v>1028</v>
      </c>
      <c r="D150" s="38"/>
      <c r="E150" s="38"/>
      <c r="F150" s="38"/>
      <c r="G150" s="38"/>
      <c r="H150" s="44"/>
    </row>
    <row r="151" s="2" customFormat="1" ht="16.8" customHeight="1">
      <c r="A151" s="38"/>
      <c r="B151" s="44"/>
      <c r="C151" s="295" t="s">
        <v>401</v>
      </c>
      <c r="D151" s="295" t="s">
        <v>402</v>
      </c>
      <c r="E151" s="17" t="s">
        <v>95</v>
      </c>
      <c r="F151" s="296">
        <v>2115</v>
      </c>
      <c r="G151" s="38"/>
      <c r="H151" s="44"/>
    </row>
    <row r="152" s="2" customFormat="1">
      <c r="A152" s="38"/>
      <c r="B152" s="44"/>
      <c r="C152" s="295" t="s">
        <v>405</v>
      </c>
      <c r="D152" s="295" t="s">
        <v>406</v>
      </c>
      <c r="E152" s="17" t="s">
        <v>95</v>
      </c>
      <c r="F152" s="296">
        <v>2115</v>
      </c>
      <c r="G152" s="38"/>
      <c r="H152" s="44"/>
    </row>
    <row r="153" s="2" customFormat="1" ht="16.8" customHeight="1">
      <c r="A153" s="38"/>
      <c r="B153" s="44"/>
      <c r="C153" s="295" t="s">
        <v>409</v>
      </c>
      <c r="D153" s="295" t="s">
        <v>410</v>
      </c>
      <c r="E153" s="17" t="s">
        <v>95</v>
      </c>
      <c r="F153" s="296">
        <v>2115</v>
      </c>
      <c r="G153" s="38"/>
      <c r="H153" s="44"/>
    </row>
    <row r="154" s="2" customFormat="1" ht="16.8" customHeight="1">
      <c r="A154" s="38"/>
      <c r="B154" s="44"/>
      <c r="C154" s="295" t="s">
        <v>450</v>
      </c>
      <c r="D154" s="295" t="s">
        <v>451</v>
      </c>
      <c r="E154" s="17" t="s">
        <v>291</v>
      </c>
      <c r="F154" s="296">
        <v>22.555</v>
      </c>
      <c r="G154" s="38"/>
      <c r="H154" s="44"/>
    </row>
    <row r="155" s="2" customFormat="1" ht="16.8" customHeight="1">
      <c r="A155" s="38"/>
      <c r="B155" s="44"/>
      <c r="C155" s="291" t="s">
        <v>127</v>
      </c>
      <c r="D155" s="292" t="s">
        <v>128</v>
      </c>
      <c r="E155" s="293" t="s">
        <v>95</v>
      </c>
      <c r="F155" s="294">
        <v>880</v>
      </c>
      <c r="G155" s="38"/>
      <c r="H155" s="44"/>
    </row>
    <row r="156" s="2" customFormat="1" ht="16.8" customHeight="1">
      <c r="A156" s="38"/>
      <c r="B156" s="44"/>
      <c r="C156" s="295" t="s">
        <v>1</v>
      </c>
      <c r="D156" s="295" t="s">
        <v>1010</v>
      </c>
      <c r="E156" s="17" t="s">
        <v>1</v>
      </c>
      <c r="F156" s="296">
        <v>0</v>
      </c>
      <c r="G156" s="38"/>
      <c r="H156" s="44"/>
    </row>
    <row r="157" s="2" customFormat="1" ht="16.8" customHeight="1">
      <c r="A157" s="38"/>
      <c r="B157" s="44"/>
      <c r="C157" s="295" t="s">
        <v>1</v>
      </c>
      <c r="D157" s="295" t="s">
        <v>129</v>
      </c>
      <c r="E157" s="17" t="s">
        <v>1</v>
      </c>
      <c r="F157" s="296">
        <v>880</v>
      </c>
      <c r="G157" s="38"/>
      <c r="H157" s="44"/>
    </row>
    <row r="158" s="2" customFormat="1" ht="16.8" customHeight="1">
      <c r="A158" s="38"/>
      <c r="B158" s="44"/>
      <c r="C158" s="297" t="s">
        <v>1028</v>
      </c>
      <c r="D158" s="38"/>
      <c r="E158" s="38"/>
      <c r="F158" s="38"/>
      <c r="G158" s="38"/>
      <c r="H158" s="44"/>
    </row>
    <row r="159" s="2" customFormat="1" ht="16.8" customHeight="1">
      <c r="A159" s="38"/>
      <c r="B159" s="44"/>
      <c r="C159" s="295" t="s">
        <v>349</v>
      </c>
      <c r="D159" s="295" t="s">
        <v>350</v>
      </c>
      <c r="E159" s="17" t="s">
        <v>95</v>
      </c>
      <c r="F159" s="296">
        <v>1540</v>
      </c>
      <c r="G159" s="38"/>
      <c r="H159" s="44"/>
    </row>
    <row r="160" s="2" customFormat="1" ht="16.8" customHeight="1">
      <c r="A160" s="38"/>
      <c r="B160" s="44"/>
      <c r="C160" s="295" t="s">
        <v>372</v>
      </c>
      <c r="D160" s="295" t="s">
        <v>373</v>
      </c>
      <c r="E160" s="17" t="s">
        <v>95</v>
      </c>
      <c r="F160" s="296">
        <v>960.75</v>
      </c>
      <c r="G160" s="38"/>
      <c r="H160" s="44"/>
    </row>
    <row r="161" s="2" customFormat="1" ht="16.8" customHeight="1">
      <c r="A161" s="38"/>
      <c r="B161" s="44"/>
      <c r="C161" s="295" t="s">
        <v>413</v>
      </c>
      <c r="D161" s="295" t="s">
        <v>414</v>
      </c>
      <c r="E161" s="17" t="s">
        <v>95</v>
      </c>
      <c r="F161" s="296">
        <v>915</v>
      </c>
      <c r="G161" s="38"/>
      <c r="H161" s="44"/>
    </row>
    <row r="162" s="2" customFormat="1">
      <c r="A162" s="38"/>
      <c r="B162" s="44"/>
      <c r="C162" s="295" t="s">
        <v>437</v>
      </c>
      <c r="D162" s="295" t="s">
        <v>438</v>
      </c>
      <c r="E162" s="17" t="s">
        <v>95</v>
      </c>
      <c r="F162" s="296">
        <v>211</v>
      </c>
      <c r="G162" s="38"/>
      <c r="H162" s="44"/>
    </row>
    <row r="163" s="2" customFormat="1" ht="16.8" customHeight="1">
      <c r="A163" s="38"/>
      <c r="B163" s="44"/>
      <c r="C163" s="295" t="s">
        <v>418</v>
      </c>
      <c r="D163" s="295" t="s">
        <v>419</v>
      </c>
      <c r="E163" s="17" t="s">
        <v>95</v>
      </c>
      <c r="F163" s="296">
        <v>177.75999999999999</v>
      </c>
      <c r="G163" s="38"/>
      <c r="H163" s="44"/>
    </row>
    <row r="164" s="2" customFormat="1" ht="16.8" customHeight="1">
      <c r="A164" s="38"/>
      <c r="B164" s="44"/>
      <c r="C164" s="295" t="s">
        <v>425</v>
      </c>
      <c r="D164" s="295" t="s">
        <v>426</v>
      </c>
      <c r="E164" s="17" t="s">
        <v>95</v>
      </c>
      <c r="F164" s="296">
        <v>711.03999999999996</v>
      </c>
      <c r="G164" s="38"/>
      <c r="H164" s="44"/>
    </row>
    <row r="165" s="2" customFormat="1" ht="16.8" customHeight="1">
      <c r="A165" s="38"/>
      <c r="B165" s="44"/>
      <c r="C165" s="291" t="s">
        <v>130</v>
      </c>
      <c r="D165" s="292" t="s">
        <v>131</v>
      </c>
      <c r="E165" s="293" t="s">
        <v>95</v>
      </c>
      <c r="F165" s="294">
        <v>35</v>
      </c>
      <c r="G165" s="38"/>
      <c r="H165" s="44"/>
    </row>
    <row r="166" s="2" customFormat="1" ht="16.8" customHeight="1">
      <c r="A166" s="38"/>
      <c r="B166" s="44"/>
      <c r="C166" s="295" t="s">
        <v>1</v>
      </c>
      <c r="D166" s="295" t="s">
        <v>1010</v>
      </c>
      <c r="E166" s="17" t="s">
        <v>1</v>
      </c>
      <c r="F166" s="296">
        <v>0</v>
      </c>
      <c r="G166" s="38"/>
      <c r="H166" s="44"/>
    </row>
    <row r="167" s="2" customFormat="1" ht="16.8" customHeight="1">
      <c r="A167" s="38"/>
      <c r="B167" s="44"/>
      <c r="C167" s="295" t="s">
        <v>1</v>
      </c>
      <c r="D167" s="295" t="s">
        <v>132</v>
      </c>
      <c r="E167" s="17" t="s">
        <v>1</v>
      </c>
      <c r="F167" s="296">
        <v>35</v>
      </c>
      <c r="G167" s="38"/>
      <c r="H167" s="44"/>
    </row>
    <row r="168" s="2" customFormat="1" ht="16.8" customHeight="1">
      <c r="A168" s="38"/>
      <c r="B168" s="44"/>
      <c r="C168" s="297" t="s">
        <v>1028</v>
      </c>
      <c r="D168" s="38"/>
      <c r="E168" s="38"/>
      <c r="F168" s="38"/>
      <c r="G168" s="38"/>
      <c r="H168" s="44"/>
    </row>
    <row r="169" s="2" customFormat="1" ht="16.8" customHeight="1">
      <c r="A169" s="38"/>
      <c r="B169" s="44"/>
      <c r="C169" s="295" t="s">
        <v>349</v>
      </c>
      <c r="D169" s="295" t="s">
        <v>350</v>
      </c>
      <c r="E169" s="17" t="s">
        <v>95</v>
      </c>
      <c r="F169" s="296">
        <v>1540</v>
      </c>
      <c r="G169" s="38"/>
      <c r="H169" s="44"/>
    </row>
    <row r="170" s="2" customFormat="1" ht="16.8" customHeight="1">
      <c r="A170" s="38"/>
      <c r="B170" s="44"/>
      <c r="C170" s="295" t="s">
        <v>372</v>
      </c>
      <c r="D170" s="295" t="s">
        <v>373</v>
      </c>
      <c r="E170" s="17" t="s">
        <v>95</v>
      </c>
      <c r="F170" s="296">
        <v>960.75</v>
      </c>
      <c r="G170" s="38"/>
      <c r="H170" s="44"/>
    </row>
    <row r="171" s="2" customFormat="1" ht="16.8" customHeight="1">
      <c r="A171" s="38"/>
      <c r="B171" s="44"/>
      <c r="C171" s="295" t="s">
        <v>413</v>
      </c>
      <c r="D171" s="295" t="s">
        <v>414</v>
      </c>
      <c r="E171" s="17" t="s">
        <v>95</v>
      </c>
      <c r="F171" s="296">
        <v>915</v>
      </c>
      <c r="G171" s="38"/>
      <c r="H171" s="44"/>
    </row>
    <row r="172" s="2" customFormat="1">
      <c r="A172" s="38"/>
      <c r="B172" s="44"/>
      <c r="C172" s="295" t="s">
        <v>437</v>
      </c>
      <c r="D172" s="295" t="s">
        <v>438</v>
      </c>
      <c r="E172" s="17" t="s">
        <v>95</v>
      </c>
      <c r="F172" s="296">
        <v>211</v>
      </c>
      <c r="G172" s="38"/>
      <c r="H172" s="44"/>
    </row>
    <row r="173" s="2" customFormat="1" ht="16.8" customHeight="1">
      <c r="A173" s="38"/>
      <c r="B173" s="44"/>
      <c r="C173" s="295" t="s">
        <v>432</v>
      </c>
      <c r="D173" s="295" t="s">
        <v>433</v>
      </c>
      <c r="E173" s="17" t="s">
        <v>95</v>
      </c>
      <c r="F173" s="296">
        <v>35.700000000000003</v>
      </c>
      <c r="G173" s="38"/>
      <c r="H173" s="44"/>
    </row>
    <row r="174" s="2" customFormat="1" ht="16.8" customHeight="1">
      <c r="A174" s="38"/>
      <c r="B174" s="44"/>
      <c r="C174" s="291" t="s">
        <v>133</v>
      </c>
      <c r="D174" s="292" t="s">
        <v>134</v>
      </c>
      <c r="E174" s="293" t="s">
        <v>95</v>
      </c>
      <c r="F174" s="294">
        <v>5</v>
      </c>
      <c r="G174" s="38"/>
      <c r="H174" s="44"/>
    </row>
    <row r="175" s="2" customFormat="1" ht="16.8" customHeight="1">
      <c r="A175" s="38"/>
      <c r="B175" s="44"/>
      <c r="C175" s="295" t="s">
        <v>1</v>
      </c>
      <c r="D175" s="295" t="s">
        <v>1010</v>
      </c>
      <c r="E175" s="17" t="s">
        <v>1</v>
      </c>
      <c r="F175" s="296">
        <v>0</v>
      </c>
      <c r="G175" s="38"/>
      <c r="H175" s="44"/>
    </row>
    <row r="176" s="2" customFormat="1" ht="16.8" customHeight="1">
      <c r="A176" s="38"/>
      <c r="B176" s="44"/>
      <c r="C176" s="295" t="s">
        <v>1</v>
      </c>
      <c r="D176" s="295" t="s">
        <v>135</v>
      </c>
      <c r="E176" s="17" t="s">
        <v>1</v>
      </c>
      <c r="F176" s="296">
        <v>5</v>
      </c>
      <c r="G176" s="38"/>
      <c r="H176" s="44"/>
    </row>
    <row r="177" s="2" customFormat="1" ht="16.8" customHeight="1">
      <c r="A177" s="38"/>
      <c r="B177" s="44"/>
      <c r="C177" s="297" t="s">
        <v>1028</v>
      </c>
      <c r="D177" s="38"/>
      <c r="E177" s="38"/>
      <c r="F177" s="38"/>
      <c r="G177" s="38"/>
      <c r="H177" s="44"/>
    </row>
    <row r="178" s="2" customFormat="1" ht="16.8" customHeight="1">
      <c r="A178" s="38"/>
      <c r="B178" s="44"/>
      <c r="C178" s="295" t="s">
        <v>393</v>
      </c>
      <c r="D178" s="295" t="s">
        <v>394</v>
      </c>
      <c r="E178" s="17" t="s">
        <v>95</v>
      </c>
      <c r="F178" s="296">
        <v>380</v>
      </c>
      <c r="G178" s="38"/>
      <c r="H178" s="44"/>
    </row>
    <row r="179" s="2" customFormat="1" ht="16.8" customHeight="1">
      <c r="A179" s="38"/>
      <c r="B179" s="44"/>
      <c r="C179" s="295" t="s">
        <v>401</v>
      </c>
      <c r="D179" s="295" t="s">
        <v>402</v>
      </c>
      <c r="E179" s="17" t="s">
        <v>95</v>
      </c>
      <c r="F179" s="296">
        <v>2115</v>
      </c>
      <c r="G179" s="38"/>
      <c r="H179" s="44"/>
    </row>
    <row r="180" s="2" customFormat="1">
      <c r="A180" s="38"/>
      <c r="B180" s="44"/>
      <c r="C180" s="295" t="s">
        <v>405</v>
      </c>
      <c r="D180" s="295" t="s">
        <v>406</v>
      </c>
      <c r="E180" s="17" t="s">
        <v>95</v>
      </c>
      <c r="F180" s="296">
        <v>2115</v>
      </c>
      <c r="G180" s="38"/>
      <c r="H180" s="44"/>
    </row>
    <row r="181" s="2" customFormat="1" ht="16.8" customHeight="1">
      <c r="A181" s="38"/>
      <c r="B181" s="44"/>
      <c r="C181" s="295" t="s">
        <v>409</v>
      </c>
      <c r="D181" s="295" t="s">
        <v>410</v>
      </c>
      <c r="E181" s="17" t="s">
        <v>95</v>
      </c>
      <c r="F181" s="296">
        <v>2115</v>
      </c>
      <c r="G181" s="38"/>
      <c r="H181" s="44"/>
    </row>
    <row r="182" s="2" customFormat="1" ht="16.8" customHeight="1">
      <c r="A182" s="38"/>
      <c r="B182" s="44"/>
      <c r="C182" s="291" t="s">
        <v>136</v>
      </c>
      <c r="D182" s="292" t="s">
        <v>137</v>
      </c>
      <c r="E182" s="293" t="s">
        <v>95</v>
      </c>
      <c r="F182" s="294">
        <v>250</v>
      </c>
      <c r="G182" s="38"/>
      <c r="H182" s="44"/>
    </row>
    <row r="183" s="2" customFormat="1" ht="16.8" customHeight="1">
      <c r="A183" s="38"/>
      <c r="B183" s="44"/>
      <c r="C183" s="295" t="s">
        <v>1</v>
      </c>
      <c r="D183" s="295" t="s">
        <v>1010</v>
      </c>
      <c r="E183" s="17" t="s">
        <v>1</v>
      </c>
      <c r="F183" s="296">
        <v>0</v>
      </c>
      <c r="G183" s="38"/>
      <c r="H183" s="44"/>
    </row>
    <row r="184" s="2" customFormat="1" ht="16.8" customHeight="1">
      <c r="A184" s="38"/>
      <c r="B184" s="44"/>
      <c r="C184" s="295" t="s">
        <v>1</v>
      </c>
      <c r="D184" s="295" t="s">
        <v>138</v>
      </c>
      <c r="E184" s="17" t="s">
        <v>1</v>
      </c>
      <c r="F184" s="296">
        <v>250</v>
      </c>
      <c r="G184" s="38"/>
      <c r="H184" s="44"/>
    </row>
    <row r="185" s="2" customFormat="1" ht="16.8" customHeight="1">
      <c r="A185" s="38"/>
      <c r="B185" s="44"/>
      <c r="C185" s="297" t="s">
        <v>1028</v>
      </c>
      <c r="D185" s="38"/>
      <c r="E185" s="38"/>
      <c r="F185" s="38"/>
      <c r="G185" s="38"/>
      <c r="H185" s="44"/>
    </row>
    <row r="186" s="2" customFormat="1" ht="16.8" customHeight="1">
      <c r="A186" s="38"/>
      <c r="B186" s="44"/>
      <c r="C186" s="295" t="s">
        <v>349</v>
      </c>
      <c r="D186" s="295" t="s">
        <v>350</v>
      </c>
      <c r="E186" s="17" t="s">
        <v>95</v>
      </c>
      <c r="F186" s="296">
        <v>1540</v>
      </c>
      <c r="G186" s="38"/>
      <c r="H186" s="44"/>
    </row>
    <row r="187" s="2" customFormat="1" ht="16.8" customHeight="1">
      <c r="A187" s="38"/>
      <c r="B187" s="44"/>
      <c r="C187" s="295" t="s">
        <v>378</v>
      </c>
      <c r="D187" s="295" t="s">
        <v>379</v>
      </c>
      <c r="E187" s="17" t="s">
        <v>95</v>
      </c>
      <c r="F187" s="296">
        <v>250</v>
      </c>
      <c r="G187" s="38"/>
      <c r="H187" s="44"/>
    </row>
    <row r="188" s="2" customFormat="1">
      <c r="A188" s="38"/>
      <c r="B188" s="44"/>
      <c r="C188" s="295" t="s">
        <v>441</v>
      </c>
      <c r="D188" s="295" t="s">
        <v>442</v>
      </c>
      <c r="E188" s="17" t="s">
        <v>95</v>
      </c>
      <c r="F188" s="296">
        <v>250</v>
      </c>
      <c r="G188" s="38"/>
      <c r="H188" s="44"/>
    </row>
    <row r="189" s="2" customFormat="1" ht="16.8" customHeight="1">
      <c r="A189" s="38"/>
      <c r="B189" s="44"/>
      <c r="C189" s="295" t="s">
        <v>445</v>
      </c>
      <c r="D189" s="295" t="s">
        <v>446</v>
      </c>
      <c r="E189" s="17" t="s">
        <v>95</v>
      </c>
      <c r="F189" s="296">
        <v>255</v>
      </c>
      <c r="G189" s="38"/>
      <c r="H189" s="44"/>
    </row>
    <row r="190" s="2" customFormat="1" ht="16.8" customHeight="1">
      <c r="A190" s="38"/>
      <c r="B190" s="44"/>
      <c r="C190" s="291" t="s">
        <v>139</v>
      </c>
      <c r="D190" s="292" t="s">
        <v>140</v>
      </c>
      <c r="E190" s="293" t="s">
        <v>95</v>
      </c>
      <c r="F190" s="294">
        <v>375</v>
      </c>
      <c r="G190" s="38"/>
      <c r="H190" s="44"/>
    </row>
    <row r="191" s="2" customFormat="1" ht="16.8" customHeight="1">
      <c r="A191" s="38"/>
      <c r="B191" s="44"/>
      <c r="C191" s="295" t="s">
        <v>1</v>
      </c>
      <c r="D191" s="295" t="s">
        <v>1010</v>
      </c>
      <c r="E191" s="17" t="s">
        <v>1</v>
      </c>
      <c r="F191" s="296">
        <v>0</v>
      </c>
      <c r="G191" s="38"/>
      <c r="H191" s="44"/>
    </row>
    <row r="192" s="2" customFormat="1" ht="16.8" customHeight="1">
      <c r="A192" s="38"/>
      <c r="B192" s="44"/>
      <c r="C192" s="295" t="s">
        <v>1</v>
      </c>
      <c r="D192" s="295" t="s">
        <v>141</v>
      </c>
      <c r="E192" s="17" t="s">
        <v>1</v>
      </c>
      <c r="F192" s="296">
        <v>375</v>
      </c>
      <c r="G192" s="38"/>
      <c r="H192" s="44"/>
    </row>
    <row r="193" s="2" customFormat="1" ht="16.8" customHeight="1">
      <c r="A193" s="38"/>
      <c r="B193" s="44"/>
      <c r="C193" s="297" t="s">
        <v>1028</v>
      </c>
      <c r="D193" s="38"/>
      <c r="E193" s="38"/>
      <c r="F193" s="38"/>
      <c r="G193" s="38"/>
      <c r="H193" s="44"/>
    </row>
    <row r="194" s="2" customFormat="1" ht="16.8" customHeight="1">
      <c r="A194" s="38"/>
      <c r="B194" s="44"/>
      <c r="C194" s="295" t="s">
        <v>349</v>
      </c>
      <c r="D194" s="295" t="s">
        <v>350</v>
      </c>
      <c r="E194" s="17" t="s">
        <v>95</v>
      </c>
      <c r="F194" s="296">
        <v>1540</v>
      </c>
      <c r="G194" s="38"/>
      <c r="H194" s="44"/>
    </row>
    <row r="195" s="2" customFormat="1" ht="16.8" customHeight="1">
      <c r="A195" s="38"/>
      <c r="B195" s="44"/>
      <c r="C195" s="295" t="s">
        <v>383</v>
      </c>
      <c r="D195" s="295" t="s">
        <v>384</v>
      </c>
      <c r="E195" s="17" t="s">
        <v>95</v>
      </c>
      <c r="F195" s="296">
        <v>750</v>
      </c>
      <c r="G195" s="38"/>
      <c r="H195" s="44"/>
    </row>
    <row r="196" s="2" customFormat="1" ht="16.8" customHeight="1">
      <c r="A196" s="38"/>
      <c r="B196" s="44"/>
      <c r="C196" s="295" t="s">
        <v>388</v>
      </c>
      <c r="D196" s="295" t="s">
        <v>389</v>
      </c>
      <c r="E196" s="17" t="s">
        <v>95</v>
      </c>
      <c r="F196" s="296">
        <v>375</v>
      </c>
      <c r="G196" s="38"/>
      <c r="H196" s="44"/>
    </row>
    <row r="197" s="2" customFormat="1" ht="16.8" customHeight="1">
      <c r="A197" s="38"/>
      <c r="B197" s="44"/>
      <c r="C197" s="295" t="s">
        <v>393</v>
      </c>
      <c r="D197" s="295" t="s">
        <v>394</v>
      </c>
      <c r="E197" s="17" t="s">
        <v>95</v>
      </c>
      <c r="F197" s="296">
        <v>380</v>
      </c>
      <c r="G197" s="38"/>
      <c r="H197" s="44"/>
    </row>
    <row r="198" s="2" customFormat="1" ht="16.8" customHeight="1">
      <c r="A198" s="38"/>
      <c r="B198" s="44"/>
      <c r="C198" s="295" t="s">
        <v>396</v>
      </c>
      <c r="D198" s="295" t="s">
        <v>397</v>
      </c>
      <c r="E198" s="17" t="s">
        <v>95</v>
      </c>
      <c r="F198" s="296">
        <v>375</v>
      </c>
      <c r="G198" s="38"/>
      <c r="H198" s="44"/>
    </row>
    <row r="199" s="2" customFormat="1" ht="16.8" customHeight="1">
      <c r="A199" s="38"/>
      <c r="B199" s="44"/>
      <c r="C199" s="295" t="s">
        <v>401</v>
      </c>
      <c r="D199" s="295" t="s">
        <v>402</v>
      </c>
      <c r="E199" s="17" t="s">
        <v>95</v>
      </c>
      <c r="F199" s="296">
        <v>2115</v>
      </c>
      <c r="G199" s="38"/>
      <c r="H199" s="44"/>
    </row>
    <row r="200" s="2" customFormat="1">
      <c r="A200" s="38"/>
      <c r="B200" s="44"/>
      <c r="C200" s="295" t="s">
        <v>405</v>
      </c>
      <c r="D200" s="295" t="s">
        <v>406</v>
      </c>
      <c r="E200" s="17" t="s">
        <v>95</v>
      </c>
      <c r="F200" s="296">
        <v>2115</v>
      </c>
      <c r="G200" s="38"/>
      <c r="H200" s="44"/>
    </row>
    <row r="201" s="2" customFormat="1" ht="16.8" customHeight="1">
      <c r="A201" s="38"/>
      <c r="B201" s="44"/>
      <c r="C201" s="295" t="s">
        <v>409</v>
      </c>
      <c r="D201" s="295" t="s">
        <v>410</v>
      </c>
      <c r="E201" s="17" t="s">
        <v>95</v>
      </c>
      <c r="F201" s="296">
        <v>2115</v>
      </c>
      <c r="G201" s="38"/>
      <c r="H201" s="44"/>
    </row>
    <row r="202" s="2" customFormat="1" ht="16.8" customHeight="1">
      <c r="A202" s="38"/>
      <c r="B202" s="44"/>
      <c r="C202" s="291" t="s">
        <v>142</v>
      </c>
      <c r="D202" s="292" t="s">
        <v>143</v>
      </c>
      <c r="E202" s="293" t="s">
        <v>144</v>
      </c>
      <c r="F202" s="294">
        <v>0.54000000000000004</v>
      </c>
      <c r="G202" s="38"/>
      <c r="H202" s="44"/>
    </row>
    <row r="203" s="2" customFormat="1" ht="16.8" customHeight="1">
      <c r="A203" s="38"/>
      <c r="B203" s="44"/>
      <c r="C203" s="295" t="s">
        <v>142</v>
      </c>
      <c r="D203" s="295" t="s">
        <v>313</v>
      </c>
      <c r="E203" s="17" t="s">
        <v>1</v>
      </c>
      <c r="F203" s="296">
        <v>0.54000000000000004</v>
      </c>
      <c r="G203" s="38"/>
      <c r="H203" s="44"/>
    </row>
    <row r="204" s="2" customFormat="1" ht="16.8" customHeight="1">
      <c r="A204" s="38"/>
      <c r="B204" s="44"/>
      <c r="C204" s="297" t="s">
        <v>1028</v>
      </c>
      <c r="D204" s="38"/>
      <c r="E204" s="38"/>
      <c r="F204" s="38"/>
      <c r="G204" s="38"/>
      <c r="H204" s="44"/>
    </row>
    <row r="205" s="2" customFormat="1" ht="16.8" customHeight="1">
      <c r="A205" s="38"/>
      <c r="B205" s="44"/>
      <c r="C205" s="295" t="s">
        <v>310</v>
      </c>
      <c r="D205" s="295" t="s">
        <v>311</v>
      </c>
      <c r="E205" s="17" t="s">
        <v>144</v>
      </c>
      <c r="F205" s="296">
        <v>0.54000000000000004</v>
      </c>
      <c r="G205" s="38"/>
      <c r="H205" s="44"/>
    </row>
    <row r="206" s="2" customFormat="1" ht="16.8" customHeight="1">
      <c r="A206" s="38"/>
      <c r="B206" s="44"/>
      <c r="C206" s="295" t="s">
        <v>316</v>
      </c>
      <c r="D206" s="295" t="s">
        <v>317</v>
      </c>
      <c r="E206" s="17" t="s">
        <v>291</v>
      </c>
      <c r="F206" s="296">
        <v>19.292000000000002</v>
      </c>
      <c r="G206" s="38"/>
      <c r="H206" s="44"/>
    </row>
    <row r="207" s="2" customFormat="1" ht="16.8" customHeight="1">
      <c r="A207" s="38"/>
      <c r="B207" s="44"/>
      <c r="C207" s="291" t="s">
        <v>146</v>
      </c>
      <c r="D207" s="292" t="s">
        <v>147</v>
      </c>
      <c r="E207" s="293" t="s">
        <v>144</v>
      </c>
      <c r="F207" s="294">
        <v>90</v>
      </c>
      <c r="G207" s="38"/>
      <c r="H207" s="44"/>
    </row>
    <row r="208" s="2" customFormat="1" ht="16.8" customHeight="1">
      <c r="A208" s="38"/>
      <c r="B208" s="44"/>
      <c r="C208" s="295" t="s">
        <v>1</v>
      </c>
      <c r="D208" s="295" t="s">
        <v>1003</v>
      </c>
      <c r="E208" s="17" t="s">
        <v>1</v>
      </c>
      <c r="F208" s="296">
        <v>0</v>
      </c>
      <c r="G208" s="38"/>
      <c r="H208" s="44"/>
    </row>
    <row r="209" s="2" customFormat="1" ht="16.8" customHeight="1">
      <c r="A209" s="38"/>
      <c r="B209" s="44"/>
      <c r="C209" s="295" t="s">
        <v>1</v>
      </c>
      <c r="D209" s="295" t="s">
        <v>1031</v>
      </c>
      <c r="E209" s="17" t="s">
        <v>1</v>
      </c>
      <c r="F209" s="296">
        <v>90</v>
      </c>
      <c r="G209" s="38"/>
      <c r="H209" s="44"/>
    </row>
    <row r="210" s="2" customFormat="1" ht="16.8" customHeight="1">
      <c r="A210" s="38"/>
      <c r="B210" s="44"/>
      <c r="C210" s="297" t="s">
        <v>1028</v>
      </c>
      <c r="D210" s="38"/>
      <c r="E210" s="38"/>
      <c r="F210" s="38"/>
      <c r="G210" s="38"/>
      <c r="H210" s="44"/>
    </row>
    <row r="211" s="2" customFormat="1">
      <c r="A211" s="38"/>
      <c r="B211" s="44"/>
      <c r="C211" s="295" t="s">
        <v>262</v>
      </c>
      <c r="D211" s="295" t="s">
        <v>263</v>
      </c>
      <c r="E211" s="17" t="s">
        <v>144</v>
      </c>
      <c r="F211" s="296">
        <v>90</v>
      </c>
      <c r="G211" s="38"/>
      <c r="H211" s="44"/>
    </row>
    <row r="212" s="2" customFormat="1">
      <c r="A212" s="38"/>
      <c r="B212" s="44"/>
      <c r="C212" s="295" t="s">
        <v>280</v>
      </c>
      <c r="D212" s="295" t="s">
        <v>281</v>
      </c>
      <c r="E212" s="17" t="s">
        <v>144</v>
      </c>
      <c r="F212" s="296">
        <v>90</v>
      </c>
      <c r="G212" s="38"/>
      <c r="H212" s="44"/>
    </row>
    <row r="213" s="2" customFormat="1" ht="16.8" customHeight="1">
      <c r="A213" s="38"/>
      <c r="B213" s="44"/>
      <c r="C213" s="295" t="s">
        <v>297</v>
      </c>
      <c r="D213" s="295" t="s">
        <v>298</v>
      </c>
      <c r="E213" s="17" t="s">
        <v>144</v>
      </c>
      <c r="F213" s="296">
        <v>371.69999999999999</v>
      </c>
      <c r="G213" s="38"/>
      <c r="H213" s="44"/>
    </row>
    <row r="214" s="2" customFormat="1" ht="16.8" customHeight="1">
      <c r="A214" s="38"/>
      <c r="B214" s="44"/>
      <c r="C214" s="291" t="s">
        <v>149</v>
      </c>
      <c r="D214" s="292" t="s">
        <v>150</v>
      </c>
      <c r="E214" s="293" t="s">
        <v>144</v>
      </c>
      <c r="F214" s="294">
        <v>281.69999999999999</v>
      </c>
      <c r="G214" s="38"/>
      <c r="H214" s="44"/>
    </row>
    <row r="215" s="2" customFormat="1" ht="16.8" customHeight="1">
      <c r="A215" s="38"/>
      <c r="B215" s="44"/>
      <c r="C215" s="295" t="s">
        <v>1</v>
      </c>
      <c r="D215" s="295" t="s">
        <v>1003</v>
      </c>
      <c r="E215" s="17" t="s">
        <v>1</v>
      </c>
      <c r="F215" s="296">
        <v>0</v>
      </c>
      <c r="G215" s="38"/>
      <c r="H215" s="44"/>
    </row>
    <row r="216" s="2" customFormat="1" ht="16.8" customHeight="1">
      <c r="A216" s="38"/>
      <c r="B216" s="44"/>
      <c r="C216" s="295" t="s">
        <v>1</v>
      </c>
      <c r="D216" s="295" t="s">
        <v>1023</v>
      </c>
      <c r="E216" s="17" t="s">
        <v>1</v>
      </c>
      <c r="F216" s="296">
        <v>79.049999999999997</v>
      </c>
      <c r="G216" s="38"/>
      <c r="H216" s="44"/>
    </row>
    <row r="217" s="2" customFormat="1" ht="16.8" customHeight="1">
      <c r="A217" s="38"/>
      <c r="B217" s="44"/>
      <c r="C217" s="295" t="s">
        <v>1</v>
      </c>
      <c r="D217" s="295" t="s">
        <v>1032</v>
      </c>
      <c r="E217" s="17" t="s">
        <v>1</v>
      </c>
      <c r="F217" s="296">
        <v>187.5</v>
      </c>
      <c r="G217" s="38"/>
      <c r="H217" s="44"/>
    </row>
    <row r="218" s="2" customFormat="1" ht="16.8" customHeight="1">
      <c r="A218" s="38"/>
      <c r="B218" s="44"/>
      <c r="C218" s="295" t="s">
        <v>1</v>
      </c>
      <c r="D218" s="295" t="s">
        <v>1</v>
      </c>
      <c r="E218" s="17" t="s">
        <v>1</v>
      </c>
      <c r="F218" s="296">
        <v>0</v>
      </c>
      <c r="G218" s="38"/>
      <c r="H218" s="44"/>
    </row>
    <row r="219" s="2" customFormat="1" ht="16.8" customHeight="1">
      <c r="A219" s="38"/>
      <c r="B219" s="44"/>
      <c r="C219" s="295" t="s">
        <v>1</v>
      </c>
      <c r="D219" s="295" t="s">
        <v>1033</v>
      </c>
      <c r="E219" s="17" t="s">
        <v>1</v>
      </c>
      <c r="F219" s="296">
        <v>5.25</v>
      </c>
      <c r="G219" s="38"/>
      <c r="H219" s="44"/>
    </row>
    <row r="220" s="2" customFormat="1" ht="16.8" customHeight="1">
      <c r="A220" s="38"/>
      <c r="B220" s="44"/>
      <c r="C220" s="295" t="s">
        <v>1</v>
      </c>
      <c r="D220" s="295" t="s">
        <v>1034</v>
      </c>
      <c r="E220" s="17" t="s">
        <v>1</v>
      </c>
      <c r="F220" s="296">
        <v>4.2000000000000002</v>
      </c>
      <c r="G220" s="38"/>
      <c r="H220" s="44"/>
    </row>
    <row r="221" s="2" customFormat="1" ht="16.8" customHeight="1">
      <c r="A221" s="38"/>
      <c r="B221" s="44"/>
      <c r="C221" s="295" t="s">
        <v>1</v>
      </c>
      <c r="D221" s="295" t="s">
        <v>1035</v>
      </c>
      <c r="E221" s="17" t="s">
        <v>1</v>
      </c>
      <c r="F221" s="296">
        <v>5.7000000000000002</v>
      </c>
      <c r="G221" s="38"/>
      <c r="H221" s="44"/>
    </row>
    <row r="222" s="2" customFormat="1" ht="16.8" customHeight="1">
      <c r="A222" s="38"/>
      <c r="B222" s="44"/>
      <c r="C222" s="295" t="s">
        <v>1</v>
      </c>
      <c r="D222" s="295" t="s">
        <v>214</v>
      </c>
      <c r="E222" s="17" t="s">
        <v>1</v>
      </c>
      <c r="F222" s="296">
        <v>281.69999999999999</v>
      </c>
      <c r="G222" s="38"/>
      <c r="H222" s="44"/>
    </row>
    <row r="223" s="2" customFormat="1" ht="16.8" customHeight="1">
      <c r="A223" s="38"/>
      <c r="B223" s="44"/>
      <c r="C223" s="297" t="s">
        <v>1028</v>
      </c>
      <c r="D223" s="38"/>
      <c r="E223" s="38"/>
      <c r="F223" s="38"/>
      <c r="G223" s="38"/>
      <c r="H223" s="44"/>
    </row>
    <row r="224" s="2" customFormat="1" ht="16.8" customHeight="1">
      <c r="A224" s="38"/>
      <c r="B224" s="44"/>
      <c r="C224" s="295" t="s">
        <v>256</v>
      </c>
      <c r="D224" s="295" t="s">
        <v>257</v>
      </c>
      <c r="E224" s="17" t="s">
        <v>144</v>
      </c>
      <c r="F224" s="296">
        <v>211.27500000000001</v>
      </c>
      <c r="G224" s="38"/>
      <c r="H224" s="44"/>
    </row>
    <row r="225" s="2" customFormat="1">
      <c r="A225" s="38"/>
      <c r="B225" s="44"/>
      <c r="C225" s="295" t="s">
        <v>266</v>
      </c>
      <c r="D225" s="295" t="s">
        <v>267</v>
      </c>
      <c r="E225" s="17" t="s">
        <v>144</v>
      </c>
      <c r="F225" s="296">
        <v>94.200000000000003</v>
      </c>
      <c r="G225" s="38"/>
      <c r="H225" s="44"/>
    </row>
    <row r="226" s="2" customFormat="1">
      <c r="A226" s="38"/>
      <c r="B226" s="44"/>
      <c r="C226" s="295" t="s">
        <v>285</v>
      </c>
      <c r="D226" s="295" t="s">
        <v>286</v>
      </c>
      <c r="E226" s="17" t="s">
        <v>144</v>
      </c>
      <c r="F226" s="296">
        <v>284.94</v>
      </c>
      <c r="G226" s="38"/>
      <c r="H226" s="44"/>
    </row>
    <row r="227" s="2" customFormat="1" ht="16.8" customHeight="1">
      <c r="A227" s="38"/>
      <c r="B227" s="44"/>
      <c r="C227" s="295" t="s">
        <v>297</v>
      </c>
      <c r="D227" s="295" t="s">
        <v>298</v>
      </c>
      <c r="E227" s="17" t="s">
        <v>144</v>
      </c>
      <c r="F227" s="296">
        <v>371.69999999999999</v>
      </c>
      <c r="G227" s="38"/>
      <c r="H227" s="44"/>
    </row>
    <row r="228" s="2" customFormat="1" ht="16.8" customHeight="1">
      <c r="A228" s="38"/>
      <c r="B228" s="44"/>
      <c r="C228" s="291" t="s">
        <v>152</v>
      </c>
      <c r="D228" s="292" t="s">
        <v>153</v>
      </c>
      <c r="E228" s="293" t="s">
        <v>144</v>
      </c>
      <c r="F228" s="294">
        <v>90</v>
      </c>
      <c r="G228" s="38"/>
      <c r="H228" s="44"/>
    </row>
    <row r="229" s="2" customFormat="1" ht="16.8" customHeight="1">
      <c r="A229" s="38"/>
      <c r="B229" s="44"/>
      <c r="C229" s="295" t="s">
        <v>152</v>
      </c>
      <c r="D229" s="295" t="s">
        <v>146</v>
      </c>
      <c r="E229" s="17" t="s">
        <v>1</v>
      </c>
      <c r="F229" s="296">
        <v>90</v>
      </c>
      <c r="G229" s="38"/>
      <c r="H229" s="44"/>
    </row>
    <row r="230" s="2" customFormat="1" ht="16.8" customHeight="1">
      <c r="A230" s="38"/>
      <c r="B230" s="44"/>
      <c r="C230" s="297" t="s">
        <v>1028</v>
      </c>
      <c r="D230" s="38"/>
      <c r="E230" s="38"/>
      <c r="F230" s="38"/>
      <c r="G230" s="38"/>
      <c r="H230" s="44"/>
    </row>
    <row r="231" s="2" customFormat="1">
      <c r="A231" s="38"/>
      <c r="B231" s="44"/>
      <c r="C231" s="295" t="s">
        <v>280</v>
      </c>
      <c r="D231" s="295" t="s">
        <v>281</v>
      </c>
      <c r="E231" s="17" t="s">
        <v>144</v>
      </c>
      <c r="F231" s="296">
        <v>90</v>
      </c>
      <c r="G231" s="38"/>
      <c r="H231" s="44"/>
    </row>
    <row r="232" s="2" customFormat="1">
      <c r="A232" s="38"/>
      <c r="B232" s="44"/>
      <c r="C232" s="295" t="s">
        <v>289</v>
      </c>
      <c r="D232" s="295" t="s">
        <v>290</v>
      </c>
      <c r="E232" s="17" t="s">
        <v>291</v>
      </c>
      <c r="F232" s="296">
        <v>656.14499999999998</v>
      </c>
      <c r="G232" s="38"/>
      <c r="H232" s="44"/>
    </row>
    <row r="233" s="2" customFormat="1" ht="16.8" customHeight="1">
      <c r="A233" s="38"/>
      <c r="B233" s="44"/>
      <c r="C233" s="291" t="s">
        <v>154</v>
      </c>
      <c r="D233" s="292" t="s">
        <v>153</v>
      </c>
      <c r="E233" s="293" t="s">
        <v>144</v>
      </c>
      <c r="F233" s="294">
        <v>284.94</v>
      </c>
      <c r="G233" s="38"/>
      <c r="H233" s="44"/>
    </row>
    <row r="234" s="2" customFormat="1" ht="16.8" customHeight="1">
      <c r="A234" s="38"/>
      <c r="B234" s="44"/>
      <c r="C234" s="295" t="s">
        <v>154</v>
      </c>
      <c r="D234" s="295" t="s">
        <v>288</v>
      </c>
      <c r="E234" s="17" t="s">
        <v>1</v>
      </c>
      <c r="F234" s="296">
        <v>284.94</v>
      </c>
      <c r="G234" s="38"/>
      <c r="H234" s="44"/>
    </row>
    <row r="235" s="2" customFormat="1" ht="16.8" customHeight="1">
      <c r="A235" s="38"/>
      <c r="B235" s="44"/>
      <c r="C235" s="297" t="s">
        <v>1028</v>
      </c>
      <c r="D235" s="38"/>
      <c r="E235" s="38"/>
      <c r="F235" s="38"/>
      <c r="G235" s="38"/>
      <c r="H235" s="44"/>
    </row>
    <row r="236" s="2" customFormat="1">
      <c r="A236" s="38"/>
      <c r="B236" s="44"/>
      <c r="C236" s="295" t="s">
        <v>285</v>
      </c>
      <c r="D236" s="295" t="s">
        <v>286</v>
      </c>
      <c r="E236" s="17" t="s">
        <v>144</v>
      </c>
      <c r="F236" s="296">
        <v>284.94</v>
      </c>
      <c r="G236" s="38"/>
      <c r="H236" s="44"/>
    </row>
    <row r="237" s="2" customFormat="1">
      <c r="A237" s="38"/>
      <c r="B237" s="44"/>
      <c r="C237" s="295" t="s">
        <v>289</v>
      </c>
      <c r="D237" s="295" t="s">
        <v>290</v>
      </c>
      <c r="E237" s="17" t="s">
        <v>291</v>
      </c>
      <c r="F237" s="296">
        <v>656.14499999999998</v>
      </c>
      <c r="G237" s="38"/>
      <c r="H237" s="44"/>
    </row>
    <row r="238" s="2" customFormat="1" ht="16.8" customHeight="1">
      <c r="A238" s="38"/>
      <c r="B238" s="44"/>
      <c r="C238" s="291" t="s">
        <v>156</v>
      </c>
      <c r="D238" s="292" t="s">
        <v>157</v>
      </c>
      <c r="E238" s="293" t="s">
        <v>144</v>
      </c>
      <c r="F238" s="294">
        <v>3.2400000000000002</v>
      </c>
      <c r="G238" s="38"/>
      <c r="H238" s="44"/>
    </row>
    <row r="239" s="2" customFormat="1" ht="16.8" customHeight="1">
      <c r="A239" s="38"/>
      <c r="B239" s="44"/>
      <c r="C239" s="295" t="s">
        <v>1</v>
      </c>
      <c r="D239" s="295" t="s">
        <v>1010</v>
      </c>
      <c r="E239" s="17" t="s">
        <v>1</v>
      </c>
      <c r="F239" s="296">
        <v>0</v>
      </c>
      <c r="G239" s="38"/>
      <c r="H239" s="44"/>
    </row>
    <row r="240" s="2" customFormat="1" ht="16.8" customHeight="1">
      <c r="A240" s="38"/>
      <c r="B240" s="44"/>
      <c r="C240" s="295" t="s">
        <v>1</v>
      </c>
      <c r="D240" s="295" t="s">
        <v>1026</v>
      </c>
      <c r="E240" s="17" t="s">
        <v>1</v>
      </c>
      <c r="F240" s="296">
        <v>3.2400000000000002</v>
      </c>
      <c r="G240" s="38"/>
      <c r="H240" s="44"/>
    </row>
    <row r="241" s="2" customFormat="1" ht="16.8" customHeight="1">
      <c r="A241" s="38"/>
      <c r="B241" s="44"/>
      <c r="C241" s="297" t="s">
        <v>1028</v>
      </c>
      <c r="D241" s="38"/>
      <c r="E241" s="38"/>
      <c r="F241" s="38"/>
      <c r="G241" s="38"/>
      <c r="H241" s="44"/>
    </row>
    <row r="242" s="2" customFormat="1">
      <c r="A242" s="38"/>
      <c r="B242" s="44"/>
      <c r="C242" s="295" t="s">
        <v>276</v>
      </c>
      <c r="D242" s="295" t="s">
        <v>277</v>
      </c>
      <c r="E242" s="17" t="s">
        <v>144</v>
      </c>
      <c r="F242" s="296">
        <v>3.2400000000000002</v>
      </c>
      <c r="G242" s="38"/>
      <c r="H242" s="44"/>
    </row>
    <row r="243" s="2" customFormat="1">
      <c r="A243" s="38"/>
      <c r="B243" s="44"/>
      <c r="C243" s="295" t="s">
        <v>285</v>
      </c>
      <c r="D243" s="295" t="s">
        <v>286</v>
      </c>
      <c r="E243" s="17" t="s">
        <v>144</v>
      </c>
      <c r="F243" s="296">
        <v>284.94</v>
      </c>
      <c r="G243" s="38"/>
      <c r="H243" s="44"/>
    </row>
    <row r="244" s="2" customFormat="1" ht="16.8" customHeight="1">
      <c r="A244" s="38"/>
      <c r="B244" s="44"/>
      <c r="C244" s="295" t="s">
        <v>302</v>
      </c>
      <c r="D244" s="295" t="s">
        <v>303</v>
      </c>
      <c r="E244" s="17" t="s">
        <v>144</v>
      </c>
      <c r="F244" s="296">
        <v>10.592000000000001</v>
      </c>
      <c r="G244" s="38"/>
      <c r="H244" s="44"/>
    </row>
    <row r="245" s="2" customFormat="1" ht="16.8" customHeight="1">
      <c r="A245" s="38"/>
      <c r="B245" s="44"/>
      <c r="C245" s="291" t="s">
        <v>159</v>
      </c>
      <c r="D245" s="292" t="s">
        <v>160</v>
      </c>
      <c r="E245" s="293" t="s">
        <v>161</v>
      </c>
      <c r="F245" s="294">
        <v>10</v>
      </c>
      <c r="G245" s="38"/>
      <c r="H245" s="44"/>
    </row>
    <row r="246" s="2" customFormat="1" ht="16.8" customHeight="1">
      <c r="A246" s="38"/>
      <c r="B246" s="44"/>
      <c r="C246" s="295" t="s">
        <v>1</v>
      </c>
      <c r="D246" s="295" t="s">
        <v>1010</v>
      </c>
      <c r="E246" s="17" t="s">
        <v>1</v>
      </c>
      <c r="F246" s="296">
        <v>0</v>
      </c>
      <c r="G246" s="38"/>
      <c r="H246" s="44"/>
    </row>
    <row r="247" s="2" customFormat="1" ht="16.8" customHeight="1">
      <c r="A247" s="38"/>
      <c r="B247" s="44"/>
      <c r="C247" s="295" t="s">
        <v>1</v>
      </c>
      <c r="D247" s="295" t="s">
        <v>162</v>
      </c>
      <c r="E247" s="17" t="s">
        <v>1</v>
      </c>
      <c r="F247" s="296">
        <v>10</v>
      </c>
      <c r="G247" s="38"/>
      <c r="H247" s="44"/>
    </row>
    <row r="248" s="2" customFormat="1" ht="16.8" customHeight="1">
      <c r="A248" s="38"/>
      <c r="B248" s="44"/>
      <c r="C248" s="297" t="s">
        <v>1028</v>
      </c>
      <c r="D248" s="38"/>
      <c r="E248" s="38"/>
      <c r="F248" s="38"/>
      <c r="G248" s="38"/>
      <c r="H248" s="44"/>
    </row>
    <row r="249" s="2" customFormat="1" ht="16.8" customHeight="1">
      <c r="A249" s="38"/>
      <c r="B249" s="44"/>
      <c r="C249" s="295" t="s">
        <v>302</v>
      </c>
      <c r="D249" s="295" t="s">
        <v>303</v>
      </c>
      <c r="E249" s="17" t="s">
        <v>144</v>
      </c>
      <c r="F249" s="296">
        <v>10.592000000000001</v>
      </c>
      <c r="G249" s="38"/>
      <c r="H249" s="44"/>
    </row>
    <row r="250" s="2" customFormat="1" ht="16.8" customHeight="1">
      <c r="A250" s="38"/>
      <c r="B250" s="44"/>
      <c r="C250" s="295" t="s">
        <v>470</v>
      </c>
      <c r="D250" s="295" t="s">
        <v>471</v>
      </c>
      <c r="E250" s="17" t="s">
        <v>144</v>
      </c>
      <c r="F250" s="296">
        <v>10</v>
      </c>
      <c r="G250" s="38"/>
      <c r="H250" s="44"/>
    </row>
    <row r="251" s="2" customFormat="1" ht="16.8" customHeight="1">
      <c r="A251" s="38"/>
      <c r="B251" s="44"/>
      <c r="C251" s="295" t="s">
        <v>474</v>
      </c>
      <c r="D251" s="295" t="s">
        <v>475</v>
      </c>
      <c r="E251" s="17" t="s">
        <v>161</v>
      </c>
      <c r="F251" s="296">
        <v>10</v>
      </c>
      <c r="G251" s="38"/>
      <c r="H251" s="44"/>
    </row>
    <row r="252" s="2" customFormat="1" ht="16.8" customHeight="1">
      <c r="A252" s="38"/>
      <c r="B252" s="44"/>
      <c r="C252" s="295" t="s">
        <v>510</v>
      </c>
      <c r="D252" s="295" t="s">
        <v>511</v>
      </c>
      <c r="E252" s="17" t="s">
        <v>161</v>
      </c>
      <c r="F252" s="296">
        <v>10</v>
      </c>
      <c r="G252" s="38"/>
      <c r="H252" s="44"/>
    </row>
    <row r="253" s="2" customFormat="1" ht="16.8" customHeight="1">
      <c r="A253" s="38"/>
      <c r="B253" s="44"/>
      <c r="C253" s="295" t="s">
        <v>531</v>
      </c>
      <c r="D253" s="295" t="s">
        <v>532</v>
      </c>
      <c r="E253" s="17" t="s">
        <v>161</v>
      </c>
      <c r="F253" s="296">
        <v>10</v>
      </c>
      <c r="G253" s="38"/>
      <c r="H253" s="44"/>
    </row>
    <row r="254" s="2" customFormat="1" ht="16.8" customHeight="1">
      <c r="A254" s="38"/>
      <c r="B254" s="44"/>
      <c r="C254" s="295" t="s">
        <v>514</v>
      </c>
      <c r="D254" s="295" t="s">
        <v>515</v>
      </c>
      <c r="E254" s="17" t="s">
        <v>161</v>
      </c>
      <c r="F254" s="296">
        <v>10</v>
      </c>
      <c r="G254" s="38"/>
      <c r="H254" s="44"/>
    </row>
    <row r="255" s="2" customFormat="1" ht="16.8" customHeight="1">
      <c r="A255" s="38"/>
      <c r="B255" s="44"/>
      <c r="C255" s="295" t="s">
        <v>478</v>
      </c>
      <c r="D255" s="295" t="s">
        <v>479</v>
      </c>
      <c r="E255" s="17" t="s">
        <v>161</v>
      </c>
      <c r="F255" s="296">
        <v>10</v>
      </c>
      <c r="G255" s="38"/>
      <c r="H255" s="44"/>
    </row>
    <row r="256" s="2" customFormat="1" ht="16.8" customHeight="1">
      <c r="A256" s="38"/>
      <c r="B256" s="44"/>
      <c r="C256" s="295" t="s">
        <v>482</v>
      </c>
      <c r="D256" s="295" t="s">
        <v>483</v>
      </c>
      <c r="E256" s="17" t="s">
        <v>161</v>
      </c>
      <c r="F256" s="296">
        <v>10</v>
      </c>
      <c r="G256" s="38"/>
      <c r="H256" s="44"/>
    </row>
    <row r="257" s="2" customFormat="1" ht="16.8" customHeight="1">
      <c r="A257" s="38"/>
      <c r="B257" s="44"/>
      <c r="C257" s="291" t="s">
        <v>163</v>
      </c>
      <c r="D257" s="292" t="s">
        <v>164</v>
      </c>
      <c r="E257" s="293" t="s">
        <v>161</v>
      </c>
      <c r="F257" s="294">
        <v>3</v>
      </c>
      <c r="G257" s="38"/>
      <c r="H257" s="44"/>
    </row>
    <row r="258" s="2" customFormat="1" ht="16.8" customHeight="1">
      <c r="A258" s="38"/>
      <c r="B258" s="44"/>
      <c r="C258" s="295" t="s">
        <v>1</v>
      </c>
      <c r="D258" s="295" t="s">
        <v>1010</v>
      </c>
      <c r="E258" s="17" t="s">
        <v>1</v>
      </c>
      <c r="F258" s="296">
        <v>0</v>
      </c>
      <c r="G258" s="38"/>
      <c r="H258" s="44"/>
    </row>
    <row r="259" s="2" customFormat="1" ht="16.8" customHeight="1">
      <c r="A259" s="38"/>
      <c r="B259" s="44"/>
      <c r="C259" s="295" t="s">
        <v>1</v>
      </c>
      <c r="D259" s="295" t="s">
        <v>97</v>
      </c>
      <c r="E259" s="17" t="s">
        <v>1</v>
      </c>
      <c r="F259" s="296">
        <v>3</v>
      </c>
      <c r="G259" s="38"/>
      <c r="H259" s="44"/>
    </row>
    <row r="260" s="2" customFormat="1" ht="16.8" customHeight="1">
      <c r="A260" s="38"/>
      <c r="B260" s="44"/>
      <c r="C260" s="297" t="s">
        <v>1028</v>
      </c>
      <c r="D260" s="38"/>
      <c r="E260" s="38"/>
      <c r="F260" s="38"/>
      <c r="G260" s="38"/>
      <c r="H260" s="44"/>
    </row>
    <row r="261" s="2" customFormat="1" ht="16.8" customHeight="1">
      <c r="A261" s="38"/>
      <c r="B261" s="44"/>
      <c r="C261" s="295" t="s">
        <v>466</v>
      </c>
      <c r="D261" s="295" t="s">
        <v>467</v>
      </c>
      <c r="E261" s="17" t="s">
        <v>144</v>
      </c>
      <c r="F261" s="296">
        <v>3</v>
      </c>
      <c r="G261" s="38"/>
      <c r="H261" s="44"/>
    </row>
    <row r="262" s="2" customFormat="1" ht="16.8" customHeight="1">
      <c r="A262" s="38"/>
      <c r="B262" s="44"/>
      <c r="C262" s="295" t="s">
        <v>486</v>
      </c>
      <c r="D262" s="295" t="s">
        <v>487</v>
      </c>
      <c r="E262" s="17" t="s">
        <v>161</v>
      </c>
      <c r="F262" s="296">
        <v>3</v>
      </c>
      <c r="G262" s="38"/>
      <c r="H262" s="44"/>
    </row>
    <row r="263" s="2" customFormat="1" ht="16.8" customHeight="1">
      <c r="A263" s="38"/>
      <c r="B263" s="44"/>
      <c r="C263" s="295" t="s">
        <v>518</v>
      </c>
      <c r="D263" s="295" t="s">
        <v>519</v>
      </c>
      <c r="E263" s="17" t="s">
        <v>161</v>
      </c>
      <c r="F263" s="296">
        <v>3</v>
      </c>
      <c r="G263" s="38"/>
      <c r="H263" s="44"/>
    </row>
    <row r="264" s="2" customFormat="1" ht="16.8" customHeight="1">
      <c r="A264" s="38"/>
      <c r="B264" s="44"/>
      <c r="C264" s="295" t="s">
        <v>522</v>
      </c>
      <c r="D264" s="295" t="s">
        <v>523</v>
      </c>
      <c r="E264" s="17" t="s">
        <v>161</v>
      </c>
      <c r="F264" s="296">
        <v>3</v>
      </c>
      <c r="G264" s="38"/>
      <c r="H264" s="44"/>
    </row>
    <row r="265" s="2" customFormat="1" ht="16.8" customHeight="1">
      <c r="A265" s="38"/>
      <c r="B265" s="44"/>
      <c r="C265" s="295" t="s">
        <v>526</v>
      </c>
      <c r="D265" s="295" t="s">
        <v>527</v>
      </c>
      <c r="E265" s="17" t="s">
        <v>161</v>
      </c>
      <c r="F265" s="296">
        <v>3</v>
      </c>
      <c r="G265" s="38"/>
      <c r="H265" s="44"/>
    </row>
    <row r="266" s="2" customFormat="1" ht="16.8" customHeight="1">
      <c r="A266" s="38"/>
      <c r="B266" s="44"/>
      <c r="C266" s="295" t="s">
        <v>490</v>
      </c>
      <c r="D266" s="295" t="s">
        <v>491</v>
      </c>
      <c r="E266" s="17" t="s">
        <v>161</v>
      </c>
      <c r="F266" s="296">
        <v>3</v>
      </c>
      <c r="G266" s="38"/>
      <c r="H266" s="44"/>
    </row>
    <row r="267" s="2" customFormat="1" ht="16.8" customHeight="1">
      <c r="A267" s="38"/>
      <c r="B267" s="44"/>
      <c r="C267" s="295" t="s">
        <v>494</v>
      </c>
      <c r="D267" s="295" t="s">
        <v>495</v>
      </c>
      <c r="E267" s="17" t="s">
        <v>161</v>
      </c>
      <c r="F267" s="296">
        <v>3</v>
      </c>
      <c r="G267" s="38"/>
      <c r="H267" s="44"/>
    </row>
    <row r="268" s="2" customFormat="1" ht="16.8" customHeight="1">
      <c r="A268" s="38"/>
      <c r="B268" s="44"/>
      <c r="C268" s="295" t="s">
        <v>498</v>
      </c>
      <c r="D268" s="295" t="s">
        <v>499</v>
      </c>
      <c r="E268" s="17" t="s">
        <v>161</v>
      </c>
      <c r="F268" s="296">
        <v>3</v>
      </c>
      <c r="G268" s="38"/>
      <c r="H268" s="44"/>
    </row>
    <row r="269" s="2" customFormat="1" ht="16.8" customHeight="1">
      <c r="A269" s="38"/>
      <c r="B269" s="44"/>
      <c r="C269" s="295" t="s">
        <v>502</v>
      </c>
      <c r="D269" s="295" t="s">
        <v>503</v>
      </c>
      <c r="E269" s="17" t="s">
        <v>161</v>
      </c>
      <c r="F269" s="296">
        <v>3</v>
      </c>
      <c r="G269" s="38"/>
      <c r="H269" s="44"/>
    </row>
    <row r="270" s="2" customFormat="1" ht="16.8" customHeight="1">
      <c r="A270" s="38"/>
      <c r="B270" s="44"/>
      <c r="C270" s="295" t="s">
        <v>506</v>
      </c>
      <c r="D270" s="295" t="s">
        <v>507</v>
      </c>
      <c r="E270" s="17" t="s">
        <v>161</v>
      </c>
      <c r="F270" s="296">
        <v>3</v>
      </c>
      <c r="G270" s="38"/>
      <c r="H270" s="44"/>
    </row>
    <row r="271" s="2" customFormat="1" ht="16.8" customHeight="1">
      <c r="A271" s="38"/>
      <c r="B271" s="44"/>
      <c r="C271" s="291" t="s">
        <v>165</v>
      </c>
      <c r="D271" s="292" t="s">
        <v>143</v>
      </c>
      <c r="E271" s="293" t="s">
        <v>144</v>
      </c>
      <c r="F271" s="294">
        <v>13.24</v>
      </c>
      <c r="G271" s="38"/>
      <c r="H271" s="44"/>
    </row>
    <row r="272" s="2" customFormat="1" ht="16.8" customHeight="1">
      <c r="A272" s="38"/>
      <c r="B272" s="44"/>
      <c r="C272" s="295" t="s">
        <v>1</v>
      </c>
      <c r="D272" s="295" t="s">
        <v>306</v>
      </c>
      <c r="E272" s="17" t="s">
        <v>1</v>
      </c>
      <c r="F272" s="296">
        <v>3.2400000000000002</v>
      </c>
      <c r="G272" s="38"/>
      <c r="H272" s="44"/>
    </row>
    <row r="273" s="2" customFormat="1" ht="16.8" customHeight="1">
      <c r="A273" s="38"/>
      <c r="B273" s="44"/>
      <c r="C273" s="295" t="s">
        <v>1</v>
      </c>
      <c r="D273" s="295" t="s">
        <v>307</v>
      </c>
      <c r="E273" s="17" t="s">
        <v>1</v>
      </c>
      <c r="F273" s="296">
        <v>10</v>
      </c>
      <c r="G273" s="38"/>
      <c r="H273" s="44"/>
    </row>
    <row r="274" s="2" customFormat="1" ht="16.8" customHeight="1">
      <c r="A274" s="38"/>
      <c r="B274" s="44"/>
      <c r="C274" s="295" t="s">
        <v>165</v>
      </c>
      <c r="D274" s="295" t="s">
        <v>214</v>
      </c>
      <c r="E274" s="17" t="s">
        <v>1</v>
      </c>
      <c r="F274" s="296">
        <v>13.24</v>
      </c>
      <c r="G274" s="38"/>
      <c r="H274" s="44"/>
    </row>
    <row r="275" s="2" customFormat="1" ht="16.8" customHeight="1">
      <c r="A275" s="38"/>
      <c r="B275" s="44"/>
      <c r="C275" s="297" t="s">
        <v>1028</v>
      </c>
      <c r="D275" s="38"/>
      <c r="E275" s="38"/>
      <c r="F275" s="38"/>
      <c r="G275" s="38"/>
      <c r="H275" s="44"/>
    </row>
    <row r="276" s="2" customFormat="1" ht="16.8" customHeight="1">
      <c r="A276" s="38"/>
      <c r="B276" s="44"/>
      <c r="C276" s="295" t="s">
        <v>302</v>
      </c>
      <c r="D276" s="295" t="s">
        <v>303</v>
      </c>
      <c r="E276" s="17" t="s">
        <v>144</v>
      </c>
      <c r="F276" s="296">
        <v>13.24</v>
      </c>
      <c r="G276" s="38"/>
      <c r="H276" s="44"/>
    </row>
    <row r="277" s="2" customFormat="1" ht="16.8" customHeight="1">
      <c r="A277" s="38"/>
      <c r="B277" s="44"/>
      <c r="C277" s="295" t="s">
        <v>316</v>
      </c>
      <c r="D277" s="295" t="s">
        <v>317</v>
      </c>
      <c r="E277" s="17" t="s">
        <v>291</v>
      </c>
      <c r="F277" s="296">
        <v>19.292000000000002</v>
      </c>
      <c r="G277" s="38"/>
      <c r="H277" s="44"/>
    </row>
    <row r="278" s="2" customFormat="1" ht="16.8" customHeight="1">
      <c r="A278" s="38"/>
      <c r="B278" s="44"/>
      <c r="C278" s="291" t="s">
        <v>167</v>
      </c>
      <c r="D278" s="292" t="s">
        <v>168</v>
      </c>
      <c r="E278" s="293" t="s">
        <v>95</v>
      </c>
      <c r="F278" s="294">
        <v>475</v>
      </c>
      <c r="G278" s="38"/>
      <c r="H278" s="44"/>
    </row>
    <row r="279" s="2" customFormat="1" ht="16.8" customHeight="1">
      <c r="A279" s="38"/>
      <c r="B279" s="44"/>
      <c r="C279" s="295" t="s">
        <v>1</v>
      </c>
      <c r="D279" s="295" t="s">
        <v>1010</v>
      </c>
      <c r="E279" s="17" t="s">
        <v>1</v>
      </c>
      <c r="F279" s="296">
        <v>0</v>
      </c>
      <c r="G279" s="38"/>
      <c r="H279" s="44"/>
    </row>
    <row r="280" s="2" customFormat="1" ht="16.8" customHeight="1">
      <c r="A280" s="38"/>
      <c r="B280" s="44"/>
      <c r="C280" s="295" t="s">
        <v>1</v>
      </c>
      <c r="D280" s="295" t="s">
        <v>169</v>
      </c>
      <c r="E280" s="17" t="s">
        <v>1</v>
      </c>
      <c r="F280" s="296">
        <v>475</v>
      </c>
      <c r="G280" s="38"/>
      <c r="H280" s="44"/>
    </row>
    <row r="281" s="2" customFormat="1" ht="16.8" customHeight="1">
      <c r="A281" s="38"/>
      <c r="B281" s="44"/>
      <c r="C281" s="297" t="s">
        <v>1028</v>
      </c>
      <c r="D281" s="38"/>
      <c r="E281" s="38"/>
      <c r="F281" s="38"/>
      <c r="G281" s="38"/>
      <c r="H281" s="44"/>
    </row>
    <row r="282" s="2" customFormat="1" ht="16.8" customHeight="1">
      <c r="A282" s="38"/>
      <c r="B282" s="44"/>
      <c r="C282" s="295" t="s">
        <v>323</v>
      </c>
      <c r="D282" s="295" t="s">
        <v>324</v>
      </c>
      <c r="E282" s="17" t="s">
        <v>95</v>
      </c>
      <c r="F282" s="296">
        <v>475</v>
      </c>
      <c r="G282" s="38"/>
      <c r="H282" s="44"/>
    </row>
    <row r="283" s="2" customFormat="1" ht="16.8" customHeight="1">
      <c r="A283" s="38"/>
      <c r="B283" s="44"/>
      <c r="C283" s="295" t="s">
        <v>334</v>
      </c>
      <c r="D283" s="295" t="s">
        <v>335</v>
      </c>
      <c r="E283" s="17" t="s">
        <v>95</v>
      </c>
      <c r="F283" s="296">
        <v>475</v>
      </c>
      <c r="G283" s="38"/>
      <c r="H283" s="44"/>
    </row>
    <row r="284" s="2" customFormat="1" ht="16.8" customHeight="1">
      <c r="A284" s="38"/>
      <c r="B284" s="44"/>
      <c r="C284" s="295" t="s">
        <v>345</v>
      </c>
      <c r="D284" s="295" t="s">
        <v>346</v>
      </c>
      <c r="E284" s="17" t="s">
        <v>95</v>
      </c>
      <c r="F284" s="296">
        <v>475</v>
      </c>
      <c r="G284" s="38"/>
      <c r="H284" s="44"/>
    </row>
    <row r="285" s="2" customFormat="1" ht="16.8" customHeight="1">
      <c r="A285" s="38"/>
      <c r="B285" s="44"/>
      <c r="C285" s="295" t="s">
        <v>327</v>
      </c>
      <c r="D285" s="295" t="s">
        <v>328</v>
      </c>
      <c r="E285" s="17" t="s">
        <v>329</v>
      </c>
      <c r="F285" s="296">
        <v>9.5</v>
      </c>
      <c r="G285" s="38"/>
      <c r="H285" s="44"/>
    </row>
    <row r="286" s="2" customFormat="1" ht="16.8" customHeight="1">
      <c r="A286" s="38"/>
      <c r="B286" s="44"/>
      <c r="C286" s="295" t="s">
        <v>338</v>
      </c>
      <c r="D286" s="295" t="s">
        <v>339</v>
      </c>
      <c r="E286" s="17" t="s">
        <v>291</v>
      </c>
      <c r="F286" s="296">
        <v>166.25</v>
      </c>
      <c r="G286" s="38"/>
      <c r="H286" s="44"/>
    </row>
    <row r="287" s="2" customFormat="1" ht="26.4" customHeight="1">
      <c r="A287" s="38"/>
      <c r="B287" s="44"/>
      <c r="C287" s="290" t="s">
        <v>1036</v>
      </c>
      <c r="D287" s="290" t="s">
        <v>88</v>
      </c>
      <c r="E287" s="38"/>
      <c r="F287" s="38"/>
      <c r="G287" s="38"/>
      <c r="H287" s="44"/>
    </row>
    <row r="288" s="2" customFormat="1" ht="16.8" customHeight="1">
      <c r="A288" s="38"/>
      <c r="B288" s="44"/>
      <c r="C288" s="291" t="s">
        <v>727</v>
      </c>
      <c r="D288" s="292" t="s">
        <v>728</v>
      </c>
      <c r="E288" s="293" t="s">
        <v>122</v>
      </c>
      <c r="F288" s="294">
        <v>275</v>
      </c>
      <c r="G288" s="38"/>
      <c r="H288" s="44"/>
    </row>
    <row r="289" s="2" customFormat="1" ht="16.8" customHeight="1">
      <c r="A289" s="38"/>
      <c r="B289" s="44"/>
      <c r="C289" s="295" t="s">
        <v>1</v>
      </c>
      <c r="D289" s="295" t="s">
        <v>1037</v>
      </c>
      <c r="E289" s="17" t="s">
        <v>1</v>
      </c>
      <c r="F289" s="296">
        <v>215</v>
      </c>
      <c r="G289" s="38"/>
      <c r="H289" s="44"/>
    </row>
    <row r="290" s="2" customFormat="1" ht="16.8" customHeight="1">
      <c r="A290" s="38"/>
      <c r="B290" s="44"/>
      <c r="C290" s="295" t="s">
        <v>1</v>
      </c>
      <c r="D290" s="295" t="s">
        <v>1038</v>
      </c>
      <c r="E290" s="17" t="s">
        <v>1</v>
      </c>
      <c r="F290" s="296">
        <v>60</v>
      </c>
      <c r="G290" s="38"/>
      <c r="H290" s="44"/>
    </row>
    <row r="291" s="2" customFormat="1" ht="16.8" customHeight="1">
      <c r="A291" s="38"/>
      <c r="B291" s="44"/>
      <c r="C291" s="295" t="s">
        <v>1</v>
      </c>
      <c r="D291" s="295" t="s">
        <v>214</v>
      </c>
      <c r="E291" s="17" t="s">
        <v>1</v>
      </c>
      <c r="F291" s="296">
        <v>275</v>
      </c>
      <c r="G291" s="38"/>
      <c r="H291" s="44"/>
    </row>
    <row r="292" s="2" customFormat="1" ht="16.8" customHeight="1">
      <c r="A292" s="38"/>
      <c r="B292" s="44"/>
      <c r="C292" s="297" t="s">
        <v>1028</v>
      </c>
      <c r="D292" s="38"/>
      <c r="E292" s="38"/>
      <c r="F292" s="38"/>
      <c r="G292" s="38"/>
      <c r="H292" s="44"/>
    </row>
    <row r="293" s="2" customFormat="1">
      <c r="A293" s="38"/>
      <c r="B293" s="44"/>
      <c r="C293" s="295" t="s">
        <v>827</v>
      </c>
      <c r="D293" s="295" t="s">
        <v>828</v>
      </c>
      <c r="E293" s="17" t="s">
        <v>122</v>
      </c>
      <c r="F293" s="296">
        <v>275</v>
      </c>
      <c r="G293" s="38"/>
      <c r="H293" s="44"/>
    </row>
    <row r="294" s="2" customFormat="1" ht="16.8" customHeight="1">
      <c r="A294" s="38"/>
      <c r="B294" s="44"/>
      <c r="C294" s="295" t="s">
        <v>835</v>
      </c>
      <c r="D294" s="295" t="s">
        <v>836</v>
      </c>
      <c r="E294" s="17" t="s">
        <v>122</v>
      </c>
      <c r="F294" s="296">
        <v>275</v>
      </c>
      <c r="G294" s="38"/>
      <c r="H294" s="44"/>
    </row>
    <row r="295" s="2" customFormat="1" ht="16.8" customHeight="1">
      <c r="A295" s="38"/>
      <c r="B295" s="44"/>
      <c r="C295" s="295" t="s">
        <v>868</v>
      </c>
      <c r="D295" s="295" t="s">
        <v>869</v>
      </c>
      <c r="E295" s="17" t="s">
        <v>870</v>
      </c>
      <c r="F295" s="296">
        <v>0.27500000000000002</v>
      </c>
      <c r="G295" s="38"/>
      <c r="H295" s="44"/>
    </row>
    <row r="296" s="2" customFormat="1" ht="16.8" customHeight="1">
      <c r="A296" s="38"/>
      <c r="B296" s="44"/>
      <c r="C296" s="295" t="s">
        <v>899</v>
      </c>
      <c r="D296" s="295" t="s">
        <v>900</v>
      </c>
      <c r="E296" s="17" t="s">
        <v>122</v>
      </c>
      <c r="F296" s="296">
        <v>275</v>
      </c>
      <c r="G296" s="38"/>
      <c r="H296" s="44"/>
    </row>
    <row r="297" s="2" customFormat="1" ht="16.8" customHeight="1">
      <c r="A297" s="38"/>
      <c r="B297" s="44"/>
      <c r="C297" s="291" t="s">
        <v>730</v>
      </c>
      <c r="D297" s="292" t="s">
        <v>731</v>
      </c>
      <c r="E297" s="293" t="s">
        <v>161</v>
      </c>
      <c r="F297" s="294">
        <v>9</v>
      </c>
      <c r="G297" s="38"/>
      <c r="H297" s="44"/>
    </row>
    <row r="298" s="2" customFormat="1" ht="16.8" customHeight="1">
      <c r="A298" s="38"/>
      <c r="B298" s="44"/>
      <c r="C298" s="295" t="s">
        <v>1</v>
      </c>
      <c r="D298" s="295" t="s">
        <v>1039</v>
      </c>
      <c r="E298" s="17" t="s">
        <v>1</v>
      </c>
      <c r="F298" s="296">
        <v>2</v>
      </c>
      <c r="G298" s="38"/>
      <c r="H298" s="44"/>
    </row>
    <row r="299" s="2" customFormat="1" ht="16.8" customHeight="1">
      <c r="A299" s="38"/>
      <c r="B299" s="44"/>
      <c r="C299" s="295" t="s">
        <v>1</v>
      </c>
      <c r="D299" s="295" t="s">
        <v>1040</v>
      </c>
      <c r="E299" s="17" t="s">
        <v>1</v>
      </c>
      <c r="F299" s="296">
        <v>7</v>
      </c>
      <c r="G299" s="38"/>
      <c r="H299" s="44"/>
    </row>
    <row r="300" s="2" customFormat="1" ht="16.8" customHeight="1">
      <c r="A300" s="38"/>
      <c r="B300" s="44"/>
      <c r="C300" s="295" t="s">
        <v>1</v>
      </c>
      <c r="D300" s="295" t="s">
        <v>214</v>
      </c>
      <c r="E300" s="17" t="s">
        <v>1</v>
      </c>
      <c r="F300" s="296">
        <v>9</v>
      </c>
      <c r="G300" s="38"/>
      <c r="H300" s="44"/>
    </row>
    <row r="301" s="2" customFormat="1" ht="16.8" customHeight="1">
      <c r="A301" s="38"/>
      <c r="B301" s="44"/>
      <c r="C301" s="297" t="s">
        <v>1028</v>
      </c>
      <c r="D301" s="38"/>
      <c r="E301" s="38"/>
      <c r="F301" s="38"/>
      <c r="G301" s="38"/>
      <c r="H301" s="44"/>
    </row>
    <row r="302" s="2" customFormat="1" ht="16.8" customHeight="1">
      <c r="A302" s="38"/>
      <c r="B302" s="44"/>
      <c r="C302" s="295" t="s">
        <v>787</v>
      </c>
      <c r="D302" s="295" t="s">
        <v>788</v>
      </c>
      <c r="E302" s="17" t="s">
        <v>161</v>
      </c>
      <c r="F302" s="296">
        <v>9</v>
      </c>
      <c r="G302" s="38"/>
      <c r="H302" s="44"/>
    </row>
    <row r="303" s="2" customFormat="1" ht="16.8" customHeight="1">
      <c r="A303" s="38"/>
      <c r="B303" s="44"/>
      <c r="C303" s="295" t="s">
        <v>815</v>
      </c>
      <c r="D303" s="295" t="s">
        <v>816</v>
      </c>
      <c r="E303" s="17" t="s">
        <v>161</v>
      </c>
      <c r="F303" s="296">
        <v>9</v>
      </c>
      <c r="G303" s="38"/>
      <c r="H303" s="44"/>
    </row>
    <row r="304" s="2" customFormat="1" ht="16.8" customHeight="1">
      <c r="A304" s="38"/>
      <c r="B304" s="44"/>
      <c r="C304" s="295" t="s">
        <v>874</v>
      </c>
      <c r="D304" s="295" t="s">
        <v>875</v>
      </c>
      <c r="E304" s="17" t="s">
        <v>144</v>
      </c>
      <c r="F304" s="296">
        <v>9</v>
      </c>
      <c r="G304" s="38"/>
      <c r="H304" s="44"/>
    </row>
    <row r="305" s="2" customFormat="1" ht="16.8" customHeight="1">
      <c r="A305" s="38"/>
      <c r="B305" s="44"/>
      <c r="C305" s="295" t="s">
        <v>932</v>
      </c>
      <c r="D305" s="295" t="s">
        <v>933</v>
      </c>
      <c r="E305" s="17" t="s">
        <v>161</v>
      </c>
      <c r="F305" s="296">
        <v>9</v>
      </c>
      <c r="G305" s="38"/>
      <c r="H305" s="44"/>
    </row>
    <row r="306" s="2" customFormat="1" ht="16.8" customHeight="1">
      <c r="A306" s="38"/>
      <c r="B306" s="44"/>
      <c r="C306" s="291" t="s">
        <v>732</v>
      </c>
      <c r="D306" s="292" t="s">
        <v>733</v>
      </c>
      <c r="E306" s="293" t="s">
        <v>161</v>
      </c>
      <c r="F306" s="294">
        <v>20</v>
      </c>
      <c r="G306" s="38"/>
      <c r="H306" s="44"/>
    </row>
    <row r="307" s="2" customFormat="1" ht="16.8" customHeight="1">
      <c r="A307" s="38"/>
      <c r="B307" s="44"/>
      <c r="C307" s="295" t="s">
        <v>1</v>
      </c>
      <c r="D307" s="295" t="s">
        <v>284</v>
      </c>
      <c r="E307" s="17" t="s">
        <v>1</v>
      </c>
      <c r="F307" s="296">
        <v>20</v>
      </c>
      <c r="G307" s="38"/>
      <c r="H307" s="44"/>
    </row>
    <row r="308" s="2" customFormat="1" ht="16.8" customHeight="1">
      <c r="A308" s="38"/>
      <c r="B308" s="44"/>
      <c r="C308" s="297" t="s">
        <v>1028</v>
      </c>
      <c r="D308" s="38"/>
      <c r="E308" s="38"/>
      <c r="F308" s="38"/>
      <c r="G308" s="38"/>
      <c r="H308" s="44"/>
    </row>
    <row r="309" s="2" customFormat="1" ht="16.8" customHeight="1">
      <c r="A309" s="38"/>
      <c r="B309" s="44"/>
      <c r="C309" s="295" t="s">
        <v>763</v>
      </c>
      <c r="D309" s="295" t="s">
        <v>764</v>
      </c>
      <c r="E309" s="17" t="s">
        <v>161</v>
      </c>
      <c r="F309" s="296">
        <v>80</v>
      </c>
      <c r="G309" s="38"/>
      <c r="H309" s="44"/>
    </row>
    <row r="310" s="2" customFormat="1">
      <c r="A310" s="38"/>
      <c r="B310" s="44"/>
      <c r="C310" s="295" t="s">
        <v>768</v>
      </c>
      <c r="D310" s="295" t="s">
        <v>769</v>
      </c>
      <c r="E310" s="17" t="s">
        <v>161</v>
      </c>
      <c r="F310" s="296">
        <v>20</v>
      </c>
      <c r="G310" s="38"/>
      <c r="H310" s="44"/>
    </row>
    <row r="311" s="2" customFormat="1" ht="16.8" customHeight="1">
      <c r="A311" s="38"/>
      <c r="B311" s="44"/>
      <c r="C311" s="295" t="s">
        <v>771</v>
      </c>
      <c r="D311" s="295" t="s">
        <v>772</v>
      </c>
      <c r="E311" s="17" t="s">
        <v>161</v>
      </c>
      <c r="F311" s="296">
        <v>20</v>
      </c>
      <c r="G311" s="38"/>
      <c r="H311" s="44"/>
    </row>
    <row r="312" s="2" customFormat="1" ht="16.8" customHeight="1">
      <c r="A312" s="38"/>
      <c r="B312" s="44"/>
      <c r="C312" s="291" t="s">
        <v>734</v>
      </c>
      <c r="D312" s="292" t="s">
        <v>735</v>
      </c>
      <c r="E312" s="293" t="s">
        <v>161</v>
      </c>
      <c r="F312" s="294">
        <v>10</v>
      </c>
      <c r="G312" s="38"/>
      <c r="H312" s="44"/>
    </row>
    <row r="313" s="2" customFormat="1" ht="16.8" customHeight="1">
      <c r="A313" s="38"/>
      <c r="B313" s="44"/>
      <c r="C313" s="295" t="s">
        <v>1</v>
      </c>
      <c r="D313" s="295" t="s">
        <v>162</v>
      </c>
      <c r="E313" s="17" t="s">
        <v>1</v>
      </c>
      <c r="F313" s="296">
        <v>10</v>
      </c>
      <c r="G313" s="38"/>
      <c r="H313" s="44"/>
    </row>
    <row r="314" s="2" customFormat="1" ht="16.8" customHeight="1">
      <c r="A314" s="38"/>
      <c r="B314" s="44"/>
      <c r="C314" s="297" t="s">
        <v>1028</v>
      </c>
      <c r="D314" s="38"/>
      <c r="E314" s="38"/>
      <c r="F314" s="38"/>
      <c r="G314" s="38"/>
      <c r="H314" s="44"/>
    </row>
    <row r="315" s="2" customFormat="1" ht="16.8" customHeight="1">
      <c r="A315" s="38"/>
      <c r="B315" s="44"/>
      <c r="C315" s="295" t="s">
        <v>758</v>
      </c>
      <c r="D315" s="295" t="s">
        <v>759</v>
      </c>
      <c r="E315" s="17" t="s">
        <v>161</v>
      </c>
      <c r="F315" s="296">
        <v>50</v>
      </c>
      <c r="G315" s="38"/>
      <c r="H315" s="44"/>
    </row>
    <row r="316" s="2" customFormat="1" ht="16.8" customHeight="1">
      <c r="A316" s="38"/>
      <c r="B316" s="44"/>
      <c r="C316" s="295" t="s">
        <v>775</v>
      </c>
      <c r="D316" s="295" t="s">
        <v>776</v>
      </c>
      <c r="E316" s="17" t="s">
        <v>161</v>
      </c>
      <c r="F316" s="296">
        <v>10</v>
      </c>
      <c r="G316" s="38"/>
      <c r="H316" s="44"/>
    </row>
    <row r="317" s="2" customFormat="1" ht="16.8" customHeight="1">
      <c r="A317" s="38"/>
      <c r="B317" s="44"/>
      <c r="C317" s="295" t="s">
        <v>924</v>
      </c>
      <c r="D317" s="295" t="s">
        <v>925</v>
      </c>
      <c r="E317" s="17" t="s">
        <v>161</v>
      </c>
      <c r="F317" s="296">
        <v>10</v>
      </c>
      <c r="G317" s="38"/>
      <c r="H317" s="44"/>
    </row>
    <row r="318" s="2" customFormat="1" ht="16.8" customHeight="1">
      <c r="A318" s="38"/>
      <c r="B318" s="44"/>
      <c r="C318" s="295" t="s">
        <v>927</v>
      </c>
      <c r="D318" s="295" t="s">
        <v>928</v>
      </c>
      <c r="E318" s="17" t="s">
        <v>161</v>
      </c>
      <c r="F318" s="296">
        <v>10</v>
      </c>
      <c r="G318" s="38"/>
      <c r="H318" s="44"/>
    </row>
    <row r="319" s="2" customFormat="1" ht="16.8" customHeight="1">
      <c r="A319" s="38"/>
      <c r="B319" s="44"/>
      <c r="C319" s="291" t="s">
        <v>736</v>
      </c>
      <c r="D319" s="292" t="s">
        <v>737</v>
      </c>
      <c r="E319" s="293" t="s">
        <v>161</v>
      </c>
      <c r="F319" s="294">
        <v>9</v>
      </c>
      <c r="G319" s="38"/>
      <c r="H319" s="44"/>
    </row>
    <row r="320" s="2" customFormat="1" ht="16.8" customHeight="1">
      <c r="A320" s="38"/>
      <c r="B320" s="44"/>
      <c r="C320" s="295" t="s">
        <v>1</v>
      </c>
      <c r="D320" s="295" t="s">
        <v>237</v>
      </c>
      <c r="E320" s="17" t="s">
        <v>1</v>
      </c>
      <c r="F320" s="296">
        <v>9</v>
      </c>
      <c r="G320" s="38"/>
      <c r="H320" s="44"/>
    </row>
    <row r="321" s="2" customFormat="1" ht="16.8" customHeight="1">
      <c r="A321" s="38"/>
      <c r="B321" s="44"/>
      <c r="C321" s="297" t="s">
        <v>1028</v>
      </c>
      <c r="D321" s="38"/>
      <c r="E321" s="38"/>
      <c r="F321" s="38"/>
      <c r="G321" s="38"/>
      <c r="H321" s="44"/>
    </row>
    <row r="322" s="2" customFormat="1" ht="16.8" customHeight="1">
      <c r="A322" s="38"/>
      <c r="B322" s="44"/>
      <c r="C322" s="295" t="s">
        <v>796</v>
      </c>
      <c r="D322" s="295" t="s">
        <v>797</v>
      </c>
      <c r="E322" s="17" t="s">
        <v>161</v>
      </c>
      <c r="F322" s="296">
        <v>9</v>
      </c>
      <c r="G322" s="38"/>
      <c r="H322" s="44"/>
    </row>
    <row r="323" s="2" customFormat="1" ht="16.8" customHeight="1">
      <c r="A323" s="38"/>
      <c r="B323" s="44"/>
      <c r="C323" s="291" t="s">
        <v>738</v>
      </c>
      <c r="D323" s="292" t="s">
        <v>739</v>
      </c>
      <c r="E323" s="293" t="s">
        <v>122</v>
      </c>
      <c r="F323" s="294">
        <v>120</v>
      </c>
      <c r="G323" s="38"/>
      <c r="H323" s="44"/>
    </row>
    <row r="324" s="2" customFormat="1" ht="16.8" customHeight="1">
      <c r="A324" s="38"/>
      <c r="B324" s="44"/>
      <c r="C324" s="295" t="s">
        <v>1</v>
      </c>
      <c r="D324" s="295" t="s">
        <v>740</v>
      </c>
      <c r="E324" s="17" t="s">
        <v>1</v>
      </c>
      <c r="F324" s="296">
        <v>120</v>
      </c>
      <c r="G324" s="38"/>
      <c r="H324" s="44"/>
    </row>
    <row r="325" s="2" customFormat="1" ht="16.8" customHeight="1">
      <c r="A325" s="38"/>
      <c r="B325" s="44"/>
      <c r="C325" s="297" t="s">
        <v>1028</v>
      </c>
      <c r="D325" s="38"/>
      <c r="E325" s="38"/>
      <c r="F325" s="38"/>
      <c r="G325" s="38"/>
      <c r="H325" s="44"/>
    </row>
    <row r="326" s="2" customFormat="1" ht="16.8" customHeight="1">
      <c r="A326" s="38"/>
      <c r="B326" s="44"/>
      <c r="C326" s="295" t="s">
        <v>841</v>
      </c>
      <c r="D326" s="295" t="s">
        <v>842</v>
      </c>
      <c r="E326" s="17" t="s">
        <v>122</v>
      </c>
      <c r="F326" s="296">
        <v>120</v>
      </c>
      <c r="G326" s="38"/>
      <c r="H326" s="44"/>
    </row>
    <row r="327" s="2" customFormat="1" ht="16.8" customHeight="1">
      <c r="A327" s="38"/>
      <c r="B327" s="44"/>
      <c r="C327" s="291" t="s">
        <v>741</v>
      </c>
      <c r="D327" s="292" t="s">
        <v>742</v>
      </c>
      <c r="E327" s="293" t="s">
        <v>122</v>
      </c>
      <c r="F327" s="294">
        <v>200</v>
      </c>
      <c r="G327" s="38"/>
      <c r="H327" s="44"/>
    </row>
    <row r="328" s="2" customFormat="1" ht="16.8" customHeight="1">
      <c r="A328" s="38"/>
      <c r="B328" s="44"/>
      <c r="C328" s="295" t="s">
        <v>1</v>
      </c>
      <c r="D328" s="295" t="s">
        <v>743</v>
      </c>
      <c r="E328" s="17" t="s">
        <v>1</v>
      </c>
      <c r="F328" s="296">
        <v>200</v>
      </c>
      <c r="G328" s="38"/>
      <c r="H328" s="44"/>
    </row>
    <row r="329" s="2" customFormat="1" ht="16.8" customHeight="1">
      <c r="A329" s="38"/>
      <c r="B329" s="44"/>
      <c r="C329" s="297" t="s">
        <v>1028</v>
      </c>
      <c r="D329" s="38"/>
      <c r="E329" s="38"/>
      <c r="F329" s="38"/>
      <c r="G329" s="38"/>
      <c r="H329" s="44"/>
    </row>
    <row r="330" s="2" customFormat="1" ht="16.8" customHeight="1">
      <c r="A330" s="38"/>
      <c r="B330" s="44"/>
      <c r="C330" s="295" t="s">
        <v>877</v>
      </c>
      <c r="D330" s="295" t="s">
        <v>878</v>
      </c>
      <c r="E330" s="17" t="s">
        <v>122</v>
      </c>
      <c r="F330" s="296">
        <v>200</v>
      </c>
      <c r="G330" s="38"/>
      <c r="H330" s="44"/>
    </row>
    <row r="331" s="2" customFormat="1" ht="16.8" customHeight="1">
      <c r="A331" s="38"/>
      <c r="B331" s="44"/>
      <c r="C331" s="295" t="s">
        <v>896</v>
      </c>
      <c r="D331" s="295" t="s">
        <v>897</v>
      </c>
      <c r="E331" s="17" t="s">
        <v>122</v>
      </c>
      <c r="F331" s="296">
        <v>200</v>
      </c>
      <c r="G331" s="38"/>
      <c r="H331" s="44"/>
    </row>
    <row r="332" s="2" customFormat="1" ht="16.8" customHeight="1">
      <c r="A332" s="38"/>
      <c r="B332" s="44"/>
      <c r="C332" s="291" t="s">
        <v>745</v>
      </c>
      <c r="D332" s="292" t="s">
        <v>746</v>
      </c>
      <c r="E332" s="293" t="s">
        <v>122</v>
      </c>
      <c r="F332" s="294">
        <v>10</v>
      </c>
      <c r="G332" s="38"/>
      <c r="H332" s="44"/>
    </row>
    <row r="333" s="2" customFormat="1" ht="16.8" customHeight="1">
      <c r="A333" s="38"/>
      <c r="B333" s="44"/>
      <c r="C333" s="295" t="s">
        <v>1</v>
      </c>
      <c r="D333" s="295" t="s">
        <v>162</v>
      </c>
      <c r="E333" s="17" t="s">
        <v>1</v>
      </c>
      <c r="F333" s="296">
        <v>10</v>
      </c>
      <c r="G333" s="38"/>
      <c r="H333" s="44"/>
    </row>
    <row r="334" s="2" customFormat="1" ht="16.8" customHeight="1">
      <c r="A334" s="38"/>
      <c r="B334" s="44"/>
      <c r="C334" s="297" t="s">
        <v>1028</v>
      </c>
      <c r="D334" s="38"/>
      <c r="E334" s="38"/>
      <c r="F334" s="38"/>
      <c r="G334" s="38"/>
      <c r="H334" s="44"/>
    </row>
    <row r="335" s="2" customFormat="1" ht="16.8" customHeight="1">
      <c r="A335" s="38"/>
      <c r="B335" s="44"/>
      <c r="C335" s="295" t="s">
        <v>880</v>
      </c>
      <c r="D335" s="295" t="s">
        <v>881</v>
      </c>
      <c r="E335" s="17" t="s">
        <v>122</v>
      </c>
      <c r="F335" s="296">
        <v>10</v>
      </c>
      <c r="G335" s="38"/>
      <c r="H335" s="44"/>
    </row>
    <row r="336" s="2" customFormat="1" ht="16.8" customHeight="1">
      <c r="A336" s="38"/>
      <c r="B336" s="44"/>
      <c r="C336" s="295" t="s">
        <v>889</v>
      </c>
      <c r="D336" s="295" t="s">
        <v>890</v>
      </c>
      <c r="E336" s="17" t="s">
        <v>144</v>
      </c>
      <c r="F336" s="296">
        <v>1</v>
      </c>
      <c r="G336" s="38"/>
      <c r="H336" s="44"/>
    </row>
    <row r="337" s="2" customFormat="1" ht="16.8" customHeight="1">
      <c r="A337" s="38"/>
      <c r="B337" s="44"/>
      <c r="C337" s="291" t="s">
        <v>747</v>
      </c>
      <c r="D337" s="292" t="s">
        <v>748</v>
      </c>
      <c r="E337" s="293" t="s">
        <v>144</v>
      </c>
      <c r="F337" s="294">
        <v>9.7200000000000006</v>
      </c>
      <c r="G337" s="38"/>
      <c r="H337" s="44"/>
    </row>
    <row r="338" s="2" customFormat="1" ht="16.8" customHeight="1">
      <c r="A338" s="38"/>
      <c r="B338" s="44"/>
      <c r="C338" s="295" t="s">
        <v>1</v>
      </c>
      <c r="D338" s="295" t="s">
        <v>1041</v>
      </c>
      <c r="E338" s="17" t="s">
        <v>1</v>
      </c>
      <c r="F338" s="296">
        <v>6.7199999999999998</v>
      </c>
      <c r="G338" s="38"/>
      <c r="H338" s="44"/>
    </row>
    <row r="339" s="2" customFormat="1" ht="16.8" customHeight="1">
      <c r="A339" s="38"/>
      <c r="B339" s="44"/>
      <c r="C339" s="295" t="s">
        <v>1</v>
      </c>
      <c r="D339" s="295" t="s">
        <v>1042</v>
      </c>
      <c r="E339" s="17" t="s">
        <v>1</v>
      </c>
      <c r="F339" s="296">
        <v>3</v>
      </c>
      <c r="G339" s="38"/>
      <c r="H339" s="44"/>
    </row>
    <row r="340" s="2" customFormat="1" ht="16.8" customHeight="1">
      <c r="A340" s="38"/>
      <c r="B340" s="44"/>
      <c r="C340" s="295" t="s">
        <v>1</v>
      </c>
      <c r="D340" s="295" t="s">
        <v>214</v>
      </c>
      <c r="E340" s="17" t="s">
        <v>1</v>
      </c>
      <c r="F340" s="296">
        <v>9.7200000000000006</v>
      </c>
      <c r="G340" s="38"/>
      <c r="H340" s="44"/>
    </row>
    <row r="341" s="2" customFormat="1" ht="16.8" customHeight="1">
      <c r="A341" s="38"/>
      <c r="B341" s="44"/>
      <c r="C341" s="297" t="s">
        <v>1028</v>
      </c>
      <c r="D341" s="38"/>
      <c r="E341" s="38"/>
      <c r="F341" s="38"/>
      <c r="G341" s="38"/>
      <c r="H341" s="44"/>
    </row>
    <row r="342" s="2" customFormat="1" ht="16.8" customHeight="1">
      <c r="A342" s="38"/>
      <c r="B342" s="44"/>
      <c r="C342" s="295" t="s">
        <v>893</v>
      </c>
      <c r="D342" s="295" t="s">
        <v>894</v>
      </c>
      <c r="E342" s="17" t="s">
        <v>144</v>
      </c>
      <c r="F342" s="296">
        <v>9.7200000000000006</v>
      </c>
      <c r="G342" s="38"/>
      <c r="H342" s="44"/>
    </row>
    <row r="343" s="2" customFormat="1" ht="7.44" customHeight="1">
      <c r="A343" s="38"/>
      <c r="B343" s="171"/>
      <c r="C343" s="172"/>
      <c r="D343" s="172"/>
      <c r="E343" s="172"/>
      <c r="F343" s="172"/>
      <c r="G343" s="172"/>
      <c r="H343" s="44"/>
    </row>
    <row r="344" s="2" customFormat="1">
      <c r="A344" s="38"/>
      <c r="B344" s="38"/>
      <c r="C344" s="38"/>
      <c r="D344" s="38"/>
      <c r="E344" s="38"/>
      <c r="F344" s="38"/>
      <c r="G344" s="38"/>
      <c r="H344" s="38"/>
    </row>
  </sheetData>
  <sheetProtection sheet="1" formatColumns="0" formatRows="0" objects="1" scenarios="1" spinCount="100000" saltValue="8h0rVvXNCiYQeDzc581l51CLrksj6XK7+Y1grLQwIrxGCGoUDEDTOFLwqZDCm4VV/GXMCV7wMld29+3kGbL6tQ==" hashValue="fC49Jopnxk2WpmyDrqfI1Y7oXukFCmsurfuXCfSDSHvehtEpb+G7oqEUMlsSGKCTc14yGPNzleoT6Tca5jauS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VLADIMÍR\Plhak</dc:creator>
  <cp:lastModifiedBy>VLADIMÍR\Plhak</cp:lastModifiedBy>
  <dcterms:created xsi:type="dcterms:W3CDTF">2024-02-04T15:21:00Z</dcterms:created>
  <dcterms:modified xsi:type="dcterms:W3CDTF">2024-02-04T15:21:07Z</dcterms:modified>
</cp:coreProperties>
</file>