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4000" windowHeight="9600" activeTab="3"/>
  </bookViews>
  <sheets>
    <sheet name="Krycí list" sheetId="1" r:id="rId1"/>
    <sheet name="Rekapitulace" sheetId="2" r:id="rId2"/>
    <sheet name="VzorPolozky" sheetId="3" state="hidden" r:id="rId3"/>
    <sheet name="Položky" sheetId="4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'Rekapitulace'!$G$21</definedName>
    <definedName name="HSV" localSheetId="1">'Rekapitulace'!$E$21</definedName>
    <definedName name="HZS" localSheetId="1">'Rekapitulace'!$I$21</definedName>
    <definedName name="JKSO">'Krycí list'!$G$2</definedName>
    <definedName name="MJ">'Krycí list'!$G$5</definedName>
    <definedName name="Mont" localSheetId="1">'Rekapitulace'!$H$21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'Rekapitulace'!$1:$6</definedName>
    <definedName name="Objednatel">'Krycí list'!$C$10</definedName>
    <definedName name="_xlnm.Print_Area" localSheetId="0">'Krycí list'!$A$1:$G$50</definedName>
    <definedName name="_xlnm.Print_Area" localSheetId="3">'Položky'!$A$1:$G$235</definedName>
    <definedName name="_xlnm.Print_Area" localSheetId="1">'Rekapitulace'!$A$1:$I$21</definedName>
    <definedName name="PocetMJ">'Krycí list'!$G$6</definedName>
    <definedName name="Poznamka">'Krycí list'!$B$37</definedName>
    <definedName name="Projektant">'Krycí list'!$C$8</definedName>
    <definedName name="PSV" localSheetId="1">'Rekapitulace'!$F$21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<sst xmlns="http://schemas.openxmlformats.org/spreadsheetml/2006/main" count="644" uniqueCount="431">
  <si>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</si>
  <si>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</si>
  <si>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</si>
  <si>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</si>
  <si>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</si>
  <si>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</si>
  <si>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</si>
  <si>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</si>
  <si>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</si>
  <si>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</si>
  <si>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</si>
  <si>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</si>
  <si>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</si>
  <si>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</si>
  <si>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</si>
  <si>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</si>
  <si>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</si>
  <si>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</si>
  <si>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</si>
  <si>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</si>
  <si>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</si>
  <si>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</si>
  <si>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</si>
  <si>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</si>
  <si>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</si>
  <si>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</si>
  <si>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</si>
  <si>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</si>
  <si>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</si>
  <si>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</si>
  <si>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</si>
  <si>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</si>
  <si>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</si>
  <si>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</si>
  <si>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</si>
  <si>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</si>
  <si>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</si>
  <si>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</si>
  <si>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</si>
  <si>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</si>
  <si>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</si>
  <si>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</si>
  <si>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</si>
  <si>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</si>
  <si>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</si>
  <si>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</si>
  <si>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</si>
  <si>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</si>
  <si>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</si>
  <si>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</si>
  <si>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</si>
  <si>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</si>
  <si>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</si>
  <si>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180</t>
  </si>
  <si>
    <t>Rekonstrukce víceúčelového hřiště</t>
  </si>
  <si>
    <t>01</t>
  </si>
  <si>
    <t>Teplice, pozemek parc. č. 1727/18</t>
  </si>
  <si>
    <t>02</t>
  </si>
  <si>
    <t>Víceúčelové hřiště</t>
  </si>
  <si>
    <t>MON</t>
  </si>
  <si>
    <t>Vedlejší náklady</t>
  </si>
  <si>
    <t>Ostatní náklady</t>
  </si>
  <si>
    <t xml:space="preserve">   </t>
  </si>
  <si>
    <t>Typ dílu</t>
  </si>
  <si>
    <t>1</t>
  </si>
  <si>
    <t>Zemní práce</t>
  </si>
  <si>
    <t>11</t>
  </si>
  <si>
    <t>Přípravné a přidružené práce</t>
  </si>
  <si>
    <t>2</t>
  </si>
  <si>
    <t>Základy a zvláštní zakládání</t>
  </si>
  <si>
    <t>46</t>
  </si>
  <si>
    <t>Zpevněné plochy</t>
  </si>
  <si>
    <t>5</t>
  </si>
  <si>
    <t>Komunikace</t>
  </si>
  <si>
    <t>91</t>
  </si>
  <si>
    <t>Doplňující práce na komunikaci</t>
  </si>
  <si>
    <t>94</t>
  </si>
  <si>
    <t>Lešení a stavební výtahy</t>
  </si>
  <si>
    <t>96</t>
  </si>
  <si>
    <t>Bourání konstrukcí</t>
  </si>
  <si>
    <t>99</t>
  </si>
  <si>
    <t>Staveništní přesun hmot</t>
  </si>
  <si>
    <t>762</t>
  </si>
  <si>
    <t>Konstrukce tesařské</t>
  </si>
  <si>
    <t>767</t>
  </si>
  <si>
    <t>Konstrukce zámečnické</t>
  </si>
  <si>
    <t>783</t>
  </si>
  <si>
    <t>Nátěry</t>
  </si>
  <si>
    <t>799</t>
  </si>
  <si>
    <t>Ostatní</t>
  </si>
  <si>
    <t>D96</t>
  </si>
  <si>
    <t>Přesuny suti a vybouraných hmot</t>
  </si>
  <si>
    <t>PSU</t>
  </si>
  <si>
    <t>CELKEM  OBJEKT</t>
  </si>
  <si>
    <t>Díl:</t>
  </si>
  <si>
    <t>111104311R00</t>
  </si>
  <si>
    <t>Pokosení trávníku lučního svah do 1:5, odvoz 20 km</t>
  </si>
  <si>
    <t>m2</t>
  </si>
  <si>
    <t>142,0*2</t>
  </si>
  <si>
    <t>113107620R00</t>
  </si>
  <si>
    <t>Odstranění podkladu nad 50 m2,kam.drcené tl.20 cm</t>
  </si>
  <si>
    <t>podklad pod stáv asfaltem : 17,9*29,9</t>
  </si>
  <si>
    <t>113108405R00</t>
  </si>
  <si>
    <t>Odstranění asfaltové vrstvy pl.nad 50 m2, tl. 5 cm</t>
  </si>
  <si>
    <t>stáv asfalt 2 vrstvy : 17,9*29,9*2</t>
  </si>
  <si>
    <t>113202111R00</t>
  </si>
  <si>
    <t>Vytrhání obrub obrubníků silničních</t>
  </si>
  <si>
    <t>m</t>
  </si>
  <si>
    <t>výkres bourání : 95,55</t>
  </si>
  <si>
    <t>121101102R00</t>
  </si>
  <si>
    <t>Sejmutí ornice s přemístěním přes 50 do 100 m</t>
  </si>
  <si>
    <t>m3</t>
  </si>
  <si>
    <t>výkres bourání : 52,9*0,3</t>
  </si>
  <si>
    <t>122201101R00</t>
  </si>
  <si>
    <t>Odkopávky nezapažené v hor. 3 do 100 m3</t>
  </si>
  <si>
    <t>pod sejmutou ornicí : 52,9*0,2</t>
  </si>
  <si>
    <t>pod bour plochou hřiště : 531,1*0,1</t>
  </si>
  <si>
    <t>122201109R00</t>
  </si>
  <si>
    <t>Příplatek za lepivost - odkopávky v hor. 3</t>
  </si>
  <si>
    <t>63,69*0,3</t>
  </si>
  <si>
    <t>132201110R00</t>
  </si>
  <si>
    <t>Hloubení rýh š.do 60 cm v hor.3 do 50 m3, STROJNĚ</t>
  </si>
  <si>
    <t>rýhy pro drény : 92*0,4*0,6</t>
  </si>
  <si>
    <t>132201119R00</t>
  </si>
  <si>
    <t>Přípl.za lepivost,hloubení rýh 60 cm,hor.3,STROJNĚ</t>
  </si>
  <si>
    <t>22,08*0,3</t>
  </si>
  <si>
    <t>132201210R00</t>
  </si>
  <si>
    <t>Hloubení rýh š.do 200 cm hor.3 do 50 m3,STROJNĚ</t>
  </si>
  <si>
    <t>vsakovací jáma : 22,5*1,0*0,8</t>
  </si>
  <si>
    <t>132201219R00</t>
  </si>
  <si>
    <t>Přípl.za lepivost,hloubení rýh 200cm,hor.3,STROJNĚ</t>
  </si>
  <si>
    <t>18,0*0,3</t>
  </si>
  <si>
    <t>133201101R00</t>
  </si>
  <si>
    <t>Hloubení šachet v hor.3 do 100 m3</t>
  </si>
  <si>
    <t>sloupky oplocení : 18*0,425*0,425*0,8</t>
  </si>
  <si>
    <t>lavička : 2*2*2*0,4*0,4*0,7</t>
  </si>
  <si>
    <t>133201109R00</t>
  </si>
  <si>
    <t>Příplatek za lepivost - hloubení šachet v hor.3</t>
  </si>
  <si>
    <t>3,497*0,3</t>
  </si>
  <si>
    <t>162201102R00</t>
  </si>
  <si>
    <t>Vodorovné přemístění výkopku z hor.1-4 do 50 m</t>
  </si>
  <si>
    <t>odkopávky : 63,69</t>
  </si>
  <si>
    <t>rýhy š. do 60 cm : 22,08</t>
  </si>
  <si>
    <t>rýhy š. do 200 cm : 18,0</t>
  </si>
  <si>
    <t>šachty : 3,497</t>
  </si>
  <si>
    <t>162701105RT6</t>
  </si>
  <si>
    <t>Vodorovné přemístění výkopku z hor.1-4 do 10000 m</t>
  </si>
  <si>
    <t>výkopek : 107,267</t>
  </si>
  <si>
    <t>odpočet zásyp : -(7,36)</t>
  </si>
  <si>
    <t>162701109R00</t>
  </si>
  <si>
    <t>Příplatek k vod. přemístění hor.1-4 za další 1 km</t>
  </si>
  <si>
    <t>99,907*6</t>
  </si>
  <si>
    <t>167101101R00</t>
  </si>
  <si>
    <t>Nakládání výkopku z hor. 1 ÷ 4 v množství do 100 m3</t>
  </si>
  <si>
    <t>171201201R00</t>
  </si>
  <si>
    <t>Uložení sypaniny na skl.-sypanina na výšku přes 2m</t>
  </si>
  <si>
    <t>174101101R00</t>
  </si>
  <si>
    <t>Zásyp jam, rýh, šachet se zhutněním</t>
  </si>
  <si>
    <t>rýhy pro drény : 92,0*0,4*0,2</t>
  </si>
  <si>
    <t>180404111R00</t>
  </si>
  <si>
    <t>Založení hřišťového trávníku výsevem na ornici</t>
  </si>
  <si>
    <t>výkres půdorys : 142,0</t>
  </si>
  <si>
    <t>181101102R00</t>
  </si>
  <si>
    <t>Úprava pláně v zářezech v hor. 1-4, se zhutněním</t>
  </si>
  <si>
    <t>sportovní povrch : 425,0*1,02</t>
  </si>
  <si>
    <t>nová dlažba : 160,7*1,02</t>
  </si>
  <si>
    <t>pod obrobníkem : 160,65*0,4</t>
  </si>
  <si>
    <t>zatravnění : 142,0</t>
  </si>
  <si>
    <t>182301123R00</t>
  </si>
  <si>
    <t>Rozprostření ornice, svah, tl. 15-20 cm, do 500 m2</t>
  </si>
  <si>
    <t>184802111R00</t>
  </si>
  <si>
    <t>Chem. odplevelení před založ. postřikem, v rovině</t>
  </si>
  <si>
    <t>184802611R00</t>
  </si>
  <si>
    <t>Chem. odplevel. po založ.,postřik naširoko, rovina</t>
  </si>
  <si>
    <t>185802113R00</t>
  </si>
  <si>
    <t>Hnojení umělým hnojivem v rovině</t>
  </si>
  <si>
    <t>t</t>
  </si>
  <si>
    <t>142,0*0,00008</t>
  </si>
  <si>
    <t>185803111R00</t>
  </si>
  <si>
    <t>Ošetření trávníku v rovině</t>
  </si>
  <si>
    <t>185803211R00</t>
  </si>
  <si>
    <t>Uválcování trávníku v rovině</t>
  </si>
  <si>
    <t>185804312R00</t>
  </si>
  <si>
    <t>Zalití rostlin vodou plochy nad 20 m2</t>
  </si>
  <si>
    <t>142,0*4*0,008</t>
  </si>
  <si>
    <t>185851111R00</t>
  </si>
  <si>
    <t>Dovoz vody pro zálivku rostlin do 6 km</t>
  </si>
  <si>
    <t>4,544*1,06</t>
  </si>
  <si>
    <t>199000002R00</t>
  </si>
  <si>
    <t>Poplatek za skládku horniny 1- 4, č. dle katal. odpadů 17 05 04</t>
  </si>
  <si>
    <t>00572440R</t>
  </si>
  <si>
    <t>Směs travní sídlištní - složení viz. Technická zpráva PD</t>
  </si>
  <si>
    <t>kg</t>
  </si>
  <si>
    <t>142,0*0,045</t>
  </si>
  <si>
    <t>25191158R</t>
  </si>
  <si>
    <t>Trávníkové hnojivo 10 kg</t>
  </si>
  <si>
    <t xml:space="preserve">kg    </t>
  </si>
  <si>
    <t>11,36*1,05</t>
  </si>
  <si>
    <t>25230501.AR</t>
  </si>
  <si>
    <t>Herbicid selektivní bal. po 5 litrech</t>
  </si>
  <si>
    <t>l</t>
  </si>
  <si>
    <t>25234000.AR</t>
  </si>
  <si>
    <t>Herbicid totální bal. po 1 litru</t>
  </si>
  <si>
    <t>5832011R</t>
  </si>
  <si>
    <t>Zemina zahradní, netříděná - cena vč. dovozu na místo zabudování</t>
  </si>
  <si>
    <t>142,0*0,15*1,66</t>
  </si>
  <si>
    <t>11 NC01</t>
  </si>
  <si>
    <t>Vytýčení objektů a tvarů ploch pověřeným geodetem</t>
  </si>
  <si>
    <t>soub</t>
  </si>
  <si>
    <t>11 NC02</t>
  </si>
  <si>
    <t>Provedení zkoušek po hutnění podkladů / podloží</t>
  </si>
  <si>
    <t>11 NC03</t>
  </si>
  <si>
    <t>Provedení PD skutečného provedení</t>
  </si>
  <si>
    <t>212572121R00</t>
  </si>
  <si>
    <t>Lože trativodu z kameniva drobného drceného fr. 4-16 mm</t>
  </si>
  <si>
    <t>92,0*0,4*0,15</t>
  </si>
  <si>
    <t>212531111R00</t>
  </si>
  <si>
    <t>Výplň odvodňov. trativodů kam. hrubě drcen. 16-32 mm</t>
  </si>
  <si>
    <t>vsakovací jáma : 22,5*1,0*0,35</t>
  </si>
  <si>
    <t>212561111R00</t>
  </si>
  <si>
    <t>Výplň odvodňov. trativodů kam. hrubě drcen. 16 mm</t>
  </si>
  <si>
    <t>92,0*0,4*0,25</t>
  </si>
  <si>
    <t>212571112R00</t>
  </si>
  <si>
    <t>Výplň odvodňov. trativodů drobným kamenivem  fr. 4-16 mm</t>
  </si>
  <si>
    <t>zásyo nad vsak jámou : 22,5*1,0*0,45</t>
  </si>
  <si>
    <t>212753116R00</t>
  </si>
  <si>
    <t>Montáž ohebné dren. trubky do rýhy DN 160,bez lože</t>
  </si>
  <si>
    <t>půdorys drenáže : 5*16,0+12,0</t>
  </si>
  <si>
    <t>212971110R00</t>
  </si>
  <si>
    <t>Opláštění trativodů z geotext., do sklonu 1:2,5</t>
  </si>
  <si>
    <t>potrubí : 92,0*3,14*0,2</t>
  </si>
  <si>
    <t>trasy drén - rýhy : 92,0*0,6</t>
  </si>
  <si>
    <t>vsak jáma : (0,35+1,0)*2*23,0</t>
  </si>
  <si>
    <t>275313621R00</t>
  </si>
  <si>
    <t>Beton základových patek prostý C 20/25</t>
  </si>
  <si>
    <t>275351215R00</t>
  </si>
  <si>
    <t>Bednění stěn základových patek - zřízení</t>
  </si>
  <si>
    <t>sloupky oplocení : 18*0,45*4*0,25</t>
  </si>
  <si>
    <t>lavička : 2*2*2*0,425*4*0,25</t>
  </si>
  <si>
    <t>275351216R00</t>
  </si>
  <si>
    <t>Bednění stěn základových patek - odstranění</t>
  </si>
  <si>
    <t>275361821R00</t>
  </si>
  <si>
    <t>Výztuž základ. patek z betonářské oceli 10 505 (R)</t>
  </si>
  <si>
    <t>3,497*0,015</t>
  </si>
  <si>
    <t>2 NC01</t>
  </si>
  <si>
    <t>Provedení bezpečnostního přepadu drenážního systému</t>
  </si>
  <si>
    <t>kus</t>
  </si>
  <si>
    <t>2 NC02</t>
  </si>
  <si>
    <t>Provedení napojení odtokového žlábku na drenážní systém</t>
  </si>
  <si>
    <t>28611235R</t>
  </si>
  <si>
    <t>Trubka PVC-U drenážní flexibilní d 160 mm FF-Drän</t>
  </si>
  <si>
    <t>92,0*1,08</t>
  </si>
  <si>
    <t>28611285.AR</t>
  </si>
  <si>
    <t>Spojka PVC d 160 mm pro ohebné drenážní trubky</t>
  </si>
  <si>
    <t>28611328.AR</t>
  </si>
  <si>
    <t>Zátka PVC d 160 mm pro drenážní trubky</t>
  </si>
  <si>
    <t>67390528R</t>
  </si>
  <si>
    <t>Textilie jutařská netkaná NETEX A PP/400 - 400 g/m2</t>
  </si>
  <si>
    <t>175,076*1,2</t>
  </si>
  <si>
    <t>113106241R00</t>
  </si>
  <si>
    <t>Rozebrání ploch komunikací ze silničních panelů</t>
  </si>
  <si>
    <t>113107510R00</t>
  </si>
  <si>
    <t>Odstranění podkladu pl. 50 m2,kam.drcené tl.10 cm</t>
  </si>
  <si>
    <t>uved do původ stavu : 72,0*1,06</t>
  </si>
  <si>
    <t>289971211R00</t>
  </si>
  <si>
    <t>Zřízení vrstvy z geotextilie sklon do 1:5 š.do 3 m</t>
  </si>
  <si>
    <t>584921121R00</t>
  </si>
  <si>
    <t>Zřízení plochy ze silničních panelů</t>
  </si>
  <si>
    <t>460650013RT2</t>
  </si>
  <si>
    <t>Podkladová vrstva ze štěrku tl. 10 cm, ze štěrkodrti fr. 16-32 mm</t>
  </si>
  <si>
    <t>72,0*1,06</t>
  </si>
  <si>
    <t>46 NC01</t>
  </si>
  <si>
    <t>Odstranění geotextilie z ochranné plochy, k likvidaci</t>
  </si>
  <si>
    <t>46 NC02</t>
  </si>
  <si>
    <t>Očištění a uložení panelů na hromadu - k odvozu pro další použití</t>
  </si>
  <si>
    <t>59381102R</t>
  </si>
  <si>
    <t>69366204R</t>
  </si>
  <si>
    <t>Geotextilie GUTTATEX 500 g/m2 š. 200 cm PES</t>
  </si>
  <si>
    <t>72,0*1,15</t>
  </si>
  <si>
    <t>564732111R00</t>
  </si>
  <si>
    <t>Podklad z kam.drceného 0-63 s výplň.kamen. 10 cm</t>
  </si>
  <si>
    <t>výkres půdorys ZD : 163,8</t>
  </si>
  <si>
    <t>564811111RT2</t>
  </si>
  <si>
    <t>Podklad ze štěrkodrti po zhutnění tloušťky 5 cm, frakce 8-16 mm</t>
  </si>
  <si>
    <t>564811111RT3</t>
  </si>
  <si>
    <t>Podklad ze štěrkodrti po zhutnění tloušťky 5 cm, štěrkodrť frakce 0-32 mm</t>
  </si>
  <si>
    <t>výkres půdorys EPDM : 425,0</t>
  </si>
  <si>
    <t>564831111R00</t>
  </si>
  <si>
    <t>Podklad ze štěrkodrti po zhutnění tloušťky 10 cm, frakce 16-32 mm</t>
  </si>
  <si>
    <t>564861111RT4</t>
  </si>
  <si>
    <t>Podklad ze štěrkodrti po zhutnění tloušťky 20 cm, štěrkodrť frakce 32-63 mm</t>
  </si>
  <si>
    <t>589651102R00</t>
  </si>
  <si>
    <t>Penetrace pro sportovní povrchy polyuretanové</t>
  </si>
  <si>
    <t>589651111R00</t>
  </si>
  <si>
    <t>Kryt sportovních ploch litý polyuretanový EPDM tl. 13 mm, odstín dle návrhu projektanta</t>
  </si>
  <si>
    <t>589651121R00</t>
  </si>
  <si>
    <t>Lajnování sportovních ploch z polyuretanu, do š.10 cm, odstín dle návrhu projektanta</t>
  </si>
  <si>
    <t>15,65+3,15*3,7+2*((3,14*3,7)/2+(3,14*2,6)/2+2*0,5+(2*5,4+2*5,0)+8*0,2+2*2,8+17,8)+0,013</t>
  </si>
  <si>
    <t>596215020R00</t>
  </si>
  <si>
    <t>Kladení zámkové dlažby tl. 6 cm do drtě tl. 3 cm</t>
  </si>
  <si>
    <t>599432111R00</t>
  </si>
  <si>
    <t>Výplň spár zámkové dlažby kam.těženým jemným</t>
  </si>
  <si>
    <t>589 NC01</t>
  </si>
  <si>
    <t>Podklad sportovních ploch z SBR granulátu tl. 25 mm</t>
  </si>
  <si>
    <t>583426851R</t>
  </si>
  <si>
    <t>Kamenivo drcené vytěžené - k využití na místě (sleva)</t>
  </si>
  <si>
    <t>plocha, tl. cca 19 cm : ((535,21*0,19)*0,75)*2,1*(-1)</t>
  </si>
  <si>
    <t xml:space="preserve">využití předpoklad 75% : </t>
  </si>
  <si>
    <t>59245302R</t>
  </si>
  <si>
    <t>Dlažba BEST BEATON přírodní půlka 10x16,5x6</t>
  </si>
  <si>
    <t>163,8*0,05*1,05</t>
  </si>
  <si>
    <t>59245304R</t>
  </si>
  <si>
    <t>Dlažba BEST BEATON přírodní  20 x 16,5 x 6</t>
  </si>
  <si>
    <t>163,8*0,95*1,05</t>
  </si>
  <si>
    <t>916231001RT3</t>
  </si>
  <si>
    <t>Osazení obrub ploch pro tělovýchovu, vč. dodávky obrubníku přírod.50x5x20cm</t>
  </si>
  <si>
    <t>obrubníky okraj ZD : 19,6+30,2+19,6+3,0+1,05</t>
  </si>
  <si>
    <t>obrubníky obvod hřiště : 4*1,3+2*24,4+2*14,0+2*2*1,3</t>
  </si>
  <si>
    <t>918101111R00</t>
  </si>
  <si>
    <t>Lože pod obrubníky nebo obruby dlažeb z C 12/15</t>
  </si>
  <si>
    <t>160,65*0,35*0,25</t>
  </si>
  <si>
    <t>946941102RT1</t>
  </si>
  <si>
    <t>Montáž pojízdných Alu věží BOSS, 2,5 x 1,45 m, pracovní výška 4,2 m</t>
  </si>
  <si>
    <t>sada</t>
  </si>
  <si>
    <t>946941192RT1</t>
  </si>
  <si>
    <t>Nájemné pojízdných Alu věží BOSS, 2,5 x 1,45 m, pracovní výška 4,2 m</t>
  </si>
  <si>
    <t>den</t>
  </si>
  <si>
    <t>946941802RT1</t>
  </si>
  <si>
    <t>Demontáž pojízdných Alu věží BOSS, 2,5 x 1,45 m, pracovní výška 4,3 m</t>
  </si>
  <si>
    <t>961044111R00</t>
  </si>
  <si>
    <t>Bourání základů z betonu prostého</t>
  </si>
  <si>
    <t>patky sloupky hrazení : 10*0,45*0,45*0,8</t>
  </si>
  <si>
    <t>patky kůly : 2*0,45*0,45*0,75</t>
  </si>
  <si>
    <t>patky lavičky : 4*2*0,35*0,4*0,6</t>
  </si>
  <si>
    <t>patky odpadk koše : 2*0,35*0,35*0,75</t>
  </si>
  <si>
    <t>patky mantinelu a branek : (15*2+12*2)*0,35*0,35*0,3</t>
  </si>
  <si>
    <t>965042241R00</t>
  </si>
  <si>
    <t>Bourání mazanin betonových tl. nad 10 cm, nad 4 m2</t>
  </si>
  <si>
    <t>stáv asfalt 2 vrstvy : 17,9*29,9*0,135</t>
  </si>
  <si>
    <t>965049112RT2</t>
  </si>
  <si>
    <t>Příplatek, bourání mazanin se svař.síťí nad 10 cm, oboustranná výztuž svařovanou sítí</t>
  </si>
  <si>
    <t>96 NC02</t>
  </si>
  <si>
    <t>Demontáž, vybourání kůlů na volejbal</t>
  </si>
  <si>
    <t>výkres bourání : 2</t>
  </si>
  <si>
    <t>96 NC03</t>
  </si>
  <si>
    <t>Demontáž basketbalové desky s košem a síťkou</t>
  </si>
  <si>
    <t>96 NC11</t>
  </si>
  <si>
    <t>Vybourání, demontáž stávajících oddechových laviček, s uskladněním pro zpětné osazení</t>
  </si>
  <si>
    <t>96 Nc12</t>
  </si>
  <si>
    <t>Odstranění stávajících odpadkových košů</t>
  </si>
  <si>
    <t>96 NC20</t>
  </si>
  <si>
    <t>Příplatek za ruční přisekání stáv. beton. patek hrazení, v horní části patek</t>
  </si>
  <si>
    <t>998227121R00</t>
  </si>
  <si>
    <t>Přesun hmot,umělé sport.povrchy,kryt z granulátu</t>
  </si>
  <si>
    <t>762961810R00</t>
  </si>
  <si>
    <t>Demontáž.oplocení z prken + příčníky + dř. sloupky</t>
  </si>
  <si>
    <t>výkres bourání : 1,95+2,9+4,35</t>
  </si>
  <si>
    <t>998762202R00</t>
  </si>
  <si>
    <t>Přesun hmot pro tesařské konstrukce, výšky do 12 m</t>
  </si>
  <si>
    <t>%</t>
  </si>
  <si>
    <t>767614211R00</t>
  </si>
  <si>
    <t>Montáž ocelového sloupku včetně zaslepovací plastové krytky, průměr sloupu do 90 mm</t>
  </si>
  <si>
    <t>767911822R00</t>
  </si>
  <si>
    <t>Demontáž drátěného pletiva výšky do 2,0 m, vč. ocel. sloupků</t>
  </si>
  <si>
    <t>výkres bourání : 18,0*2</t>
  </si>
  <si>
    <t>767 NC01</t>
  </si>
  <si>
    <t>Příplatek za žárové zinkování sloupků oplocení</t>
  </si>
  <si>
    <t>97,776*4,96</t>
  </si>
  <si>
    <t>767 NC11</t>
  </si>
  <si>
    <t>D+M Vzpěra oplocení vodorovná, ocel. jekl profilu š. 35x35x3 mm, žárově zinkováno</t>
  </si>
  <si>
    <t>hrazení A : 1,0+2*1,0+3,0+3,0+3,0+3,0+3,0+2,6</t>
  </si>
  <si>
    <t>hrazení B : 3,0+1,05</t>
  </si>
  <si>
    <t>hrazení C : 1,6+3,0+3,0+3,0+3,0+3,0+3,0</t>
  </si>
  <si>
    <t>767 NC12</t>
  </si>
  <si>
    <t>D+M Kotvící a spojovací materiál - pro montáž slopků, vzpěr, branek</t>
  </si>
  <si>
    <t>767 NC13</t>
  </si>
  <si>
    <t>D+M Síť oplocení např. "Mahulan Steel" zelený, oka 60x60 mm, vázáno lankem s bužírkou, kotvení / uchycení v každém okrajovém oku sítě</t>
  </si>
  <si>
    <t>hrazení A : (1,0+3,0+3,0+3,0+3,0+3,0+2,6)*3,0+1,0*1,85</t>
  </si>
  <si>
    <t>hrazení C : (1,6+3,0+3,0+3,0+3,0+3,0+3,0)*3,0</t>
  </si>
  <si>
    <t>767 NC22</t>
  </si>
  <si>
    <t>D+M Plotová výplň, hor. a dol. vzpěra ocel. jekl š. 35x35x3 mm, svisle jekl 15x15x3 mm osově 95 mm, výška hrazení 890 mm, žárově zinkováno</t>
  </si>
  <si>
    <t>hrazení A : 1,0+3,0+3,0+3,0+3,0+3,0+2,6</t>
  </si>
  <si>
    <t>767 NC30</t>
  </si>
  <si>
    <t>Demontáž 3 polí stávajícího mantinelu z ocel. trubek - umožnění vjezdu na plochu hřiště</t>
  </si>
  <si>
    <t>767 NC31</t>
  </si>
  <si>
    <t>Zpětné osazení demontovaných 3 polí stávajícího mantinelu z ocel. trubek, se zavařením spojů</t>
  </si>
  <si>
    <t>14313746R</t>
  </si>
  <si>
    <t>Trubka podélně svařovaná hladká konstrukční S235JR 70,0 x 3,0 mm</t>
  </si>
  <si>
    <t>18*4,85*1,12</t>
  </si>
  <si>
    <t>998767201R00</t>
  </si>
  <si>
    <t>Přesun hmot pro zámečnické konstr., výšky do 6 m</t>
  </si>
  <si>
    <t>783108811R00</t>
  </si>
  <si>
    <t>Tryskání minerál. materiálem, stupeň očištění Sa 1</t>
  </si>
  <si>
    <t>248,48269*0,25</t>
  </si>
  <si>
    <t>783201811R00</t>
  </si>
  <si>
    <t>Odstranění nátěrů z kovových konstrukcí oškrábáním</t>
  </si>
  <si>
    <t>248,48269*0,75</t>
  </si>
  <si>
    <t>783271031R00</t>
  </si>
  <si>
    <t>Nátěr polyuretanový kov. konstr. Roko z+2x email</t>
  </si>
  <si>
    <t xml:space="preserve">mantinely a branka hřiště : </t>
  </si>
  <si>
    <t>vodorovné prvky : ((2*2*26,0+4*3,0+2*3,0+4*1,2+4*3,0))*3,14*0,109</t>
  </si>
  <si>
    <t>svislé prvky : ((2*15+4*3)*1,0+(1,3+1,8+2,4)*2)*0,109</t>
  </si>
  <si>
    <t>výplň mantinelů : (((2*26,0+4*3,0)*1,0+4*3,0*2,2+2*3,0*1,2))*2</t>
  </si>
  <si>
    <t>783903811R00</t>
  </si>
  <si>
    <t>Odmaštění chemickými rozpouštědly</t>
  </si>
  <si>
    <t>799 NC07</t>
  </si>
  <si>
    <t>Zpětné osazení basketbalové desky s košem a síťkou - po renovaci zařízení</t>
  </si>
  <si>
    <t>799 NC08</t>
  </si>
  <si>
    <t>D+M Zpětné osazení demontovaných laviček na nové pozice</t>
  </si>
  <si>
    <t>979087212R00</t>
  </si>
  <si>
    <t>Nakládání suti na dopravní prostředky - komunikace</t>
  </si>
  <si>
    <t>979081111R00</t>
  </si>
  <si>
    <t>Odvoz suti a vybour. hmot na skládku do 1 km</t>
  </si>
  <si>
    <t>979081121R00</t>
  </si>
  <si>
    <t>Příplatek k odvozu za každý další 1 km</t>
  </si>
  <si>
    <t>564,258*15</t>
  </si>
  <si>
    <t>979990001R00</t>
  </si>
  <si>
    <t>Poplatek za skládku stavební suti</t>
  </si>
  <si>
    <t>564,258-117,748</t>
  </si>
  <si>
    <t>979990113R00</t>
  </si>
  <si>
    <t>Poplatek za skládku suti-obal.kam-asfalt</t>
  </si>
  <si>
    <t>979093111R00</t>
  </si>
  <si>
    <t>Uložení suti na skládku bez zhutnění</t>
  </si>
  <si>
    <t>Doplnění a úprava  2024 - 03</t>
  </si>
  <si>
    <t>Panel silniční IZD 300/150/15 JP 6 tun - uvažováno 33% hodnoty na opotřebení (pronájem)</t>
  </si>
  <si>
    <t>drobné detaily</t>
  </si>
  <si>
    <t>zařízení staveniště</t>
  </si>
  <si>
    <t>Celkem bez DPH</t>
  </si>
  <si>
    <t>SLEPÝ POLOŽKOVÝ ROZPOČET</t>
  </si>
  <si>
    <t xml:space="preserve">Slepý položkový rozpočet </t>
  </si>
  <si>
    <t>hrazení B : (3,0+1,05)*3,0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</si>
</sst>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  <numFmt numFmtId="172" formatCode="#,##0\ [$CZK]"/>
    <numFmt numFmtId="173" formatCode="#,##0.00\ &quot;Kč&quot;"/>
    <numFmt numFmtId="174" formatCode="#,##0.000\ &quot;Kč&quot;"/>
    <numFmt numFmtId="175" formatCode="#,##0.00\ [$CZK]"/>
    <numFmt numFmtId="176" formatCode="#,##0.000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24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32" xfId="45" applyFont="1" applyBorder="1">
      <alignment/>
      <protection/>
    </xf>
    <xf numFmtId="0" fontId="8" fillId="0" borderId="0" xfId="0" applyFont="1" applyAlignment="1">
      <alignment/>
    </xf>
    <xf numFmtId="0" fontId="8" fillId="0" borderId="33" xfId="0" applyFont="1" applyBorder="1" applyAlignment="1">
      <alignment/>
    </xf>
    <xf numFmtId="0" fontId="8" fillId="0" borderId="33" xfId="45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32" xfId="45" applyNumberFormat="1" applyFont="1" applyBorder="1" applyAlignment="1">
      <alignment horizontal="right"/>
      <protection/>
    </xf>
    <xf numFmtId="4" fontId="8" fillId="0" borderId="32" xfId="45" applyNumberFormat="1" applyFont="1" applyBorder="1">
      <alignment/>
      <protection/>
    </xf>
    <xf numFmtId="4" fontId="8" fillId="0" borderId="34" xfId="45" applyNumberFormat="1" applyFont="1" applyBorder="1">
      <alignment/>
      <protection/>
    </xf>
    <xf numFmtId="4" fontId="8" fillId="0" borderId="32" xfId="0" applyNumberFormat="1" applyFont="1" applyBorder="1" applyAlignment="1">
      <alignment horizontal="left"/>
    </xf>
    <xf numFmtId="4" fontId="8" fillId="0" borderId="35" xfId="0" applyNumberFormat="1" applyFont="1" applyBorder="1" applyAlignment="1">
      <alignment/>
    </xf>
    <xf numFmtId="4" fontId="8" fillId="0" borderId="33" xfId="45" applyNumberFormat="1" applyFont="1" applyBorder="1" applyAlignment="1">
      <alignment horizontal="right"/>
      <protection/>
    </xf>
    <xf numFmtId="4" fontId="8" fillId="0" borderId="33" xfId="45" applyNumberFormat="1" applyFont="1" applyBorder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6" xfId="0" applyFont="1" applyBorder="1" applyAlignment="1">
      <alignment/>
    </xf>
    <xf numFmtId="0" fontId="5" fillId="0" borderId="3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 vertical="top"/>
    </xf>
    <xf numFmtId="0" fontId="0" fillId="0" borderId="47" xfId="0" applyBorder="1" applyAlignment="1">
      <alignment vertical="top"/>
    </xf>
    <xf numFmtId="49" fontId="0" fillId="0" borderId="48" xfId="0" applyNumberFormat="1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50" xfId="0" applyBorder="1" applyAlignment="1">
      <alignment vertical="top"/>
    </xf>
    <xf numFmtId="49" fontId="0" fillId="0" borderId="5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3" borderId="52" xfId="0" applyFill="1" applyBorder="1" applyAlignment="1">
      <alignment vertical="top"/>
    </xf>
    <xf numFmtId="0" fontId="0" fillId="33" borderId="53" xfId="0" applyNumberFormat="1" applyFill="1" applyBorder="1" applyAlignment="1">
      <alignment vertical="top"/>
    </xf>
    <xf numFmtId="0" fontId="0" fillId="33" borderId="54" xfId="0" applyNumberFormat="1" applyFill="1" applyBorder="1" applyAlignment="1">
      <alignment horizontal="left" vertical="top" wrapText="1"/>
    </xf>
    <xf numFmtId="0" fontId="0" fillId="33" borderId="54" xfId="0" applyFill="1" applyBorder="1" applyAlignment="1">
      <alignment horizontal="center" vertical="top" shrinkToFit="1"/>
    </xf>
    <xf numFmtId="176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4" fontId="0" fillId="33" borderId="55" xfId="0" applyNumberFormat="1" applyFill="1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43" xfId="0" applyNumberFormat="1" applyBorder="1" applyAlignment="1">
      <alignment vertical="top"/>
    </xf>
    <xf numFmtId="0" fontId="0" fillId="0" borderId="43" xfId="0" applyNumberFormat="1" applyBorder="1" applyAlignment="1">
      <alignment horizontal="left" vertical="top" wrapText="1"/>
    </xf>
    <xf numFmtId="0" fontId="0" fillId="0" borderId="57" xfId="0" applyBorder="1" applyAlignment="1">
      <alignment horizontal="center" vertical="top" shrinkToFit="1"/>
    </xf>
    <xf numFmtId="176" fontId="0" fillId="0" borderId="57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4" fontId="0" fillId="0" borderId="58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4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47" fillId="0" borderId="0" xfId="0" applyFont="1" applyAlignment="1">
      <alignment horizontal="right" wrapText="1"/>
    </xf>
    <xf numFmtId="49" fontId="5" fillId="0" borderId="30" xfId="0" applyNumberFormat="1" applyFont="1" applyBorder="1" applyAlignment="1">
      <alignment horizontal="left"/>
    </xf>
    <xf numFmtId="49" fontId="0" fillId="0" borderId="59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49" fontId="8" fillId="0" borderId="0" xfId="0" applyNumberFormat="1" applyFont="1" applyAlignment="1">
      <alignment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49" fontId="8" fillId="33" borderId="60" xfId="0" applyNumberFormat="1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4" fontId="8" fillId="33" borderId="63" xfId="0" applyNumberFormat="1" applyFont="1" applyFill="1" applyBorder="1" applyAlignment="1">
      <alignment horizontal="right"/>
    </xf>
    <xf numFmtId="4" fontId="8" fillId="33" borderId="64" xfId="0" applyNumberFormat="1" applyFont="1" applyFill="1" applyBorder="1" applyAlignment="1">
      <alignment horizontal="right"/>
    </xf>
    <xf numFmtId="4" fontId="8" fillId="33" borderId="65" xfId="0" applyNumberFormat="1" applyFont="1" applyFill="1" applyBorder="1" applyAlignment="1">
      <alignment horizontal="right"/>
    </xf>
    <xf numFmtId="0" fontId="0" fillId="33" borderId="50" xfId="0" applyFill="1" applyBorder="1" applyAlignment="1">
      <alignment vertical="top"/>
    </xf>
    <xf numFmtId="49" fontId="0" fillId="33" borderId="51" xfId="0" applyNumberFormat="1" applyFill="1" applyBorder="1" applyAlignment="1">
      <alignment vertical="top"/>
    </xf>
    <xf numFmtId="176" fontId="0" fillId="33" borderId="36" xfId="0" applyNumberFormat="1" applyFill="1" applyBorder="1" applyAlignment="1">
      <alignment vertical="top"/>
    </xf>
    <xf numFmtId="49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0" fillId="33" borderId="66" xfId="0" applyNumberFormat="1" applyFill="1" applyBorder="1" applyAlignment="1">
      <alignment horizontal="left" vertical="top" wrapText="1"/>
    </xf>
    <xf numFmtId="0" fontId="0" fillId="33" borderId="66" xfId="0" applyFill="1" applyBorder="1" applyAlignment="1">
      <alignment horizontal="center" vertical="top" shrinkToFit="1"/>
    </xf>
    <xf numFmtId="176" fontId="0" fillId="33" borderId="66" xfId="0" applyNumberFormat="1" applyFill="1" applyBorder="1" applyAlignment="1">
      <alignment vertical="top"/>
    </xf>
    <xf numFmtId="4" fontId="0" fillId="33" borderId="66" xfId="0" applyNumberFormat="1" applyFill="1" applyBorder="1" applyAlignment="1">
      <alignment vertical="top"/>
    </xf>
    <xf numFmtId="4" fontId="0" fillId="33" borderId="67" xfId="0" applyNumberFormat="1" applyFill="1" applyBorder="1" applyAlignment="1">
      <alignment vertical="top"/>
    </xf>
    <xf numFmtId="0" fontId="0" fillId="33" borderId="68" xfId="0" applyFill="1" applyBorder="1" applyAlignment="1">
      <alignment vertical="top"/>
    </xf>
    <xf numFmtId="49" fontId="0" fillId="33" borderId="66" xfId="0" applyNumberFormat="1" applyFill="1" applyBorder="1" applyAlignment="1">
      <alignment vertical="top"/>
    </xf>
    <xf numFmtId="0" fontId="8" fillId="0" borderId="19" xfId="0" applyNumberFormat="1" applyFont="1" applyBorder="1" applyAlignment="1">
      <alignment vertical="top"/>
    </xf>
    <xf numFmtId="0" fontId="0" fillId="33" borderId="69" xfId="0" applyNumberFormat="1" applyFill="1" applyBorder="1" applyAlignment="1">
      <alignment vertical="top"/>
    </xf>
    <xf numFmtId="0" fontId="8" fillId="0" borderId="18" xfId="0" applyFont="1" applyBorder="1" applyAlignment="1">
      <alignment vertical="top" shrinkToFit="1"/>
    </xf>
    <xf numFmtId="0" fontId="10" fillId="0" borderId="18" xfId="0" applyNumberFormat="1" applyFont="1" applyBorder="1" applyAlignment="1">
      <alignment vertical="top" wrapText="1" shrinkToFit="1"/>
    </xf>
    <xf numFmtId="0" fontId="0" fillId="33" borderId="27" xfId="0" applyFill="1" applyBorder="1" applyAlignment="1">
      <alignment vertical="top" shrinkToFit="1"/>
    </xf>
    <xf numFmtId="176" fontId="8" fillId="0" borderId="45" xfId="0" applyNumberFormat="1" applyFont="1" applyBorder="1" applyAlignment="1">
      <alignment vertical="top" shrinkToFit="1"/>
    </xf>
    <xf numFmtId="176" fontId="10" fillId="0" borderId="45" xfId="0" applyNumberFormat="1" applyFont="1" applyBorder="1" applyAlignment="1">
      <alignment vertical="top" wrapText="1" shrinkToFit="1"/>
    </xf>
    <xf numFmtId="176" fontId="0" fillId="33" borderId="16" xfId="0" applyNumberFormat="1" applyFill="1" applyBorder="1" applyAlignment="1">
      <alignment vertical="top" shrinkToFit="1"/>
    </xf>
    <xf numFmtId="4" fontId="8" fillId="0" borderId="45" xfId="0" applyNumberFormat="1" applyFont="1" applyBorder="1" applyAlignment="1">
      <alignment vertical="top" shrinkToFit="1"/>
    </xf>
    <xf numFmtId="0" fontId="8" fillId="0" borderId="17" xfId="0" applyFont="1" applyBorder="1" applyAlignment="1">
      <alignment vertical="top"/>
    </xf>
    <xf numFmtId="0" fontId="0" fillId="33" borderId="28" xfId="0" applyFill="1" applyBorder="1" applyAlignment="1">
      <alignment vertical="top"/>
    </xf>
    <xf numFmtId="4" fontId="8" fillId="0" borderId="70" xfId="0" applyNumberFormat="1" applyFont="1" applyBorder="1" applyAlignment="1">
      <alignment vertical="top" shrinkToFit="1"/>
    </xf>
    <xf numFmtId="0" fontId="0" fillId="33" borderId="26" xfId="0" applyFill="1" applyBorder="1" applyAlignment="1">
      <alignment vertical="top"/>
    </xf>
    <xf numFmtId="49" fontId="0" fillId="33" borderId="71" xfId="0" applyNumberFormat="1" applyFill="1" applyBorder="1" applyAlignment="1">
      <alignment vertical="top"/>
    </xf>
    <xf numFmtId="49" fontId="0" fillId="33" borderId="36" xfId="0" applyNumberFormat="1" applyFill="1" applyBorder="1" applyAlignment="1">
      <alignment horizontal="left" vertical="top" wrapText="1"/>
    </xf>
    <xf numFmtId="0" fontId="0" fillId="33" borderId="31" xfId="0" applyFill="1" applyBorder="1" applyAlignment="1">
      <alignment horizontal="center" vertical="top" shrinkToFit="1"/>
    </xf>
    <xf numFmtId="0" fontId="8" fillId="0" borderId="56" xfId="0" applyFont="1" applyBorder="1" applyAlignment="1">
      <alignment vertical="top"/>
    </xf>
    <xf numFmtId="0" fontId="8" fillId="0" borderId="43" xfId="0" applyNumberFormat="1" applyFont="1" applyBorder="1" applyAlignment="1">
      <alignment vertical="top"/>
    </xf>
    <xf numFmtId="0" fontId="8" fillId="0" borderId="42" xfId="0" applyFont="1" applyBorder="1" applyAlignment="1">
      <alignment vertical="top" shrinkToFit="1"/>
    </xf>
    <xf numFmtId="176" fontId="8" fillId="0" borderId="46" xfId="0" applyNumberFormat="1" applyFont="1" applyBorder="1" applyAlignment="1">
      <alignment vertical="top" shrinkToFit="1"/>
    </xf>
    <xf numFmtId="4" fontId="8" fillId="0" borderId="46" xfId="0" applyNumberFormat="1" applyFont="1" applyBorder="1" applyAlignment="1">
      <alignment vertical="top" shrinkToFit="1"/>
    </xf>
    <xf numFmtId="4" fontId="8" fillId="0" borderId="72" xfId="0" applyNumberFormat="1" applyFont="1" applyBorder="1" applyAlignment="1">
      <alignment vertical="top" shrinkToFit="1"/>
    </xf>
    <xf numFmtId="0" fontId="8" fillId="0" borderId="45" xfId="0" applyNumberFormat="1" applyFont="1" applyBorder="1" applyAlignment="1">
      <alignment horizontal="left" vertical="top" wrapText="1"/>
    </xf>
    <xf numFmtId="0" fontId="10" fillId="0" borderId="45" xfId="0" applyNumberFormat="1" applyFont="1" applyBorder="1" applyAlignment="1" quotePrefix="1">
      <alignment horizontal="left" vertical="top" wrapText="1"/>
    </xf>
    <xf numFmtId="0" fontId="0" fillId="33" borderId="16" xfId="0" applyNumberFormat="1" applyFill="1" applyBorder="1" applyAlignment="1">
      <alignment horizontal="left" vertical="top" wrapText="1"/>
    </xf>
    <xf numFmtId="0" fontId="8" fillId="0" borderId="46" xfId="0" applyNumberFormat="1" applyFont="1" applyBorder="1" applyAlignment="1">
      <alignment horizontal="left" vertical="top" wrapText="1"/>
    </xf>
    <xf numFmtId="49" fontId="6" fillId="34" borderId="73" xfId="0" applyNumberFormat="1" applyFont="1" applyFill="1" applyBorder="1" applyAlignment="1">
      <alignment horizontal="left"/>
    </xf>
    <xf numFmtId="49" fontId="0" fillId="34" borderId="13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0" fontId="1" fillId="34" borderId="74" xfId="0" applyFont="1" applyFill="1" applyBorder="1" applyAlignment="1">
      <alignment horizontal="left"/>
    </xf>
    <xf numFmtId="0" fontId="0" fillId="34" borderId="75" xfId="0" applyFont="1" applyFill="1" applyBorder="1" applyAlignment="1">
      <alignment horizontal="left"/>
    </xf>
    <xf numFmtId="0" fontId="0" fillId="34" borderId="76" xfId="0" applyFill="1" applyBorder="1" applyAlignment="1">
      <alignment horizontal="center"/>
    </xf>
    <xf numFmtId="0" fontId="1" fillId="34" borderId="75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right"/>
    </xf>
    <xf numFmtId="0" fontId="0" fillId="34" borderId="76" xfId="0" applyFont="1" applyFill="1" applyBorder="1" applyAlignment="1">
      <alignment horizontal="right"/>
    </xf>
    <xf numFmtId="0" fontId="1" fillId="34" borderId="26" xfId="0" applyFont="1" applyFill="1" applyBorder="1" applyAlignment="1">
      <alignment/>
    </xf>
    <xf numFmtId="0" fontId="1" fillId="34" borderId="73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71" xfId="0" applyFont="1" applyFill="1" applyBorder="1" applyAlignment="1">
      <alignment/>
    </xf>
    <xf numFmtId="0" fontId="1" fillId="34" borderId="7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7" fillId="34" borderId="60" xfId="0" applyFont="1" applyFill="1" applyBorder="1" applyAlignment="1">
      <alignment/>
    </xf>
    <xf numFmtId="0" fontId="7" fillId="34" borderId="74" xfId="0" applyFont="1" applyFill="1" applyBorder="1" applyAlignment="1">
      <alignment/>
    </xf>
    <xf numFmtId="0" fontId="7" fillId="34" borderId="75" xfId="0" applyFont="1" applyFill="1" applyBorder="1" applyAlignment="1">
      <alignment/>
    </xf>
    <xf numFmtId="0" fontId="7" fillId="34" borderId="78" xfId="0" applyFont="1" applyFill="1" applyBorder="1" applyAlignment="1">
      <alignment/>
    </xf>
    <xf numFmtId="0" fontId="9" fillId="34" borderId="26" xfId="0" applyFont="1" applyFill="1" applyBorder="1" applyAlignment="1">
      <alignment horizontal="left"/>
    </xf>
    <xf numFmtId="0" fontId="9" fillId="34" borderId="71" xfId="0" applyFont="1" applyFill="1" applyBorder="1" applyAlignment="1">
      <alignment horizontal="center"/>
    </xf>
    <xf numFmtId="0" fontId="9" fillId="34" borderId="73" xfId="0" applyFont="1" applyFill="1" applyBorder="1" applyAlignment="1">
      <alignment horizontal="center"/>
    </xf>
    <xf numFmtId="0" fontId="9" fillId="34" borderId="77" xfId="0" applyFont="1" applyFill="1" applyBorder="1" applyAlignment="1">
      <alignment horizontal="center"/>
    </xf>
    <xf numFmtId="4" fontId="9" fillId="34" borderId="31" xfId="0" applyNumberFormat="1" applyFont="1" applyFill="1" applyBorder="1" applyAlignment="1">
      <alignment horizontal="right"/>
    </xf>
    <xf numFmtId="4" fontId="9" fillId="34" borderId="36" xfId="0" applyNumberFormat="1" applyFont="1" applyFill="1" applyBorder="1" applyAlignment="1">
      <alignment horizontal="right"/>
    </xf>
    <xf numFmtId="4" fontId="9" fillId="34" borderId="37" xfId="0" applyNumberFormat="1" applyFont="1" applyFill="1" applyBorder="1" applyAlignment="1">
      <alignment horizontal="right"/>
    </xf>
    <xf numFmtId="176" fontId="8" fillId="35" borderId="45" xfId="0" applyNumberFormat="1" applyFont="1" applyFill="1" applyBorder="1" applyAlignment="1">
      <alignment vertical="top" shrinkToFit="1"/>
    </xf>
    <xf numFmtId="0" fontId="8" fillId="35" borderId="17" xfId="0" applyFont="1" applyFill="1" applyBorder="1" applyAlignment="1">
      <alignment vertical="top"/>
    </xf>
    <xf numFmtId="0" fontId="8" fillId="35" borderId="19" xfId="0" applyNumberFormat="1" applyFont="1" applyFill="1" applyBorder="1" applyAlignment="1">
      <alignment vertical="top"/>
    </xf>
    <xf numFmtId="0" fontId="8" fillId="35" borderId="45" xfId="0" applyNumberFormat="1" applyFont="1" applyFill="1" applyBorder="1" applyAlignment="1">
      <alignment horizontal="left" vertical="top" wrapText="1"/>
    </xf>
    <xf numFmtId="0" fontId="8" fillId="35" borderId="18" xfId="0" applyFont="1" applyFill="1" applyBorder="1" applyAlignment="1">
      <alignment vertical="top" shrinkToFit="1"/>
    </xf>
    <xf numFmtId="4" fontId="8" fillId="35" borderId="45" xfId="0" applyNumberFormat="1" applyFont="1" applyFill="1" applyBorder="1" applyAlignment="1">
      <alignment vertical="top" shrinkToFit="1"/>
    </xf>
    <xf numFmtId="4" fontId="8" fillId="35" borderId="70" xfId="0" applyNumberFormat="1" applyFont="1" applyFill="1" applyBorder="1" applyAlignment="1">
      <alignment vertical="top" shrinkToFit="1"/>
    </xf>
    <xf numFmtId="0" fontId="10" fillId="35" borderId="45" xfId="0" applyNumberFormat="1" applyFont="1" applyFill="1" applyBorder="1" applyAlignment="1" quotePrefix="1">
      <alignment horizontal="left" vertical="top" wrapText="1"/>
    </xf>
    <xf numFmtId="0" fontId="10" fillId="35" borderId="18" xfId="0" applyNumberFormat="1" applyFont="1" applyFill="1" applyBorder="1" applyAlignment="1">
      <alignment vertical="top" wrapText="1" shrinkToFit="1"/>
    </xf>
    <xf numFmtId="176" fontId="10" fillId="35" borderId="45" xfId="0" applyNumberFormat="1" applyFont="1" applyFill="1" applyBorder="1" applyAlignment="1">
      <alignment vertical="top" wrapText="1" shrinkToFit="1"/>
    </xf>
    <xf numFmtId="0" fontId="0" fillId="0" borderId="56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5" fontId="0" fillId="0" borderId="79" xfId="0" applyNumberFormat="1" applyBorder="1" applyAlignment="1">
      <alignment horizontal="right"/>
    </xf>
    <xf numFmtId="175" fontId="0" fillId="0" borderId="80" xfId="0" applyNumberFormat="1" applyBorder="1" applyAlignment="1">
      <alignment horizontal="right"/>
    </xf>
    <xf numFmtId="175" fontId="7" fillId="34" borderId="81" xfId="0" applyNumberFormat="1" applyFont="1" applyFill="1" applyBorder="1" applyAlignment="1">
      <alignment horizontal="right"/>
    </xf>
    <xf numFmtId="175" fontId="7" fillId="34" borderId="76" xfId="0" applyNumberFormat="1" applyFont="1" applyFill="1" applyBorder="1" applyAlignment="1">
      <alignment horizontal="right"/>
    </xf>
    <xf numFmtId="175" fontId="0" fillId="0" borderId="30" xfId="0" applyNumberFormat="1" applyBorder="1" applyAlignment="1">
      <alignment horizontal="right"/>
    </xf>
    <xf numFmtId="175" fontId="0" fillId="0" borderId="15" xfId="0" applyNumberFormat="1" applyBorder="1" applyAlignment="1">
      <alignment horizontal="right"/>
    </xf>
    <xf numFmtId="49" fontId="1" fillId="34" borderId="30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49" fontId="1" fillId="34" borderId="73" xfId="0" applyNumberFormat="1" applyFont="1" applyFill="1" applyBorder="1" applyAlignment="1">
      <alignment wrapText="1"/>
    </xf>
    <xf numFmtId="2" fontId="1" fillId="34" borderId="31" xfId="0" applyNumberFormat="1" applyFont="1" applyFill="1" applyBorder="1" applyAlignment="1">
      <alignment wrapText="1"/>
    </xf>
    <xf numFmtId="0" fontId="0" fillId="0" borderId="82" xfId="0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83" xfId="45" applyFont="1" applyBorder="1" applyAlignment="1">
      <alignment horizontal="center"/>
      <protection/>
    </xf>
    <xf numFmtId="0" fontId="8" fillId="0" borderId="84" xfId="45" applyFont="1" applyBorder="1" applyAlignment="1">
      <alignment horizontal="center"/>
      <protection/>
    </xf>
    <xf numFmtId="0" fontId="8" fillId="0" borderId="85" xfId="45" applyFont="1" applyBorder="1" applyAlignment="1">
      <alignment horizontal="center"/>
      <protection/>
    </xf>
    <xf numFmtId="0" fontId="8" fillId="0" borderId="86" xfId="45" applyFont="1" applyBorder="1" applyAlignment="1">
      <alignment horizontal="center"/>
      <protection/>
    </xf>
    <xf numFmtId="4" fontId="8" fillId="0" borderId="87" xfId="45" applyNumberFormat="1" applyFont="1" applyBorder="1" applyAlignment="1">
      <alignment horizontal="left"/>
      <protection/>
    </xf>
    <xf numFmtId="4" fontId="8" fillId="0" borderId="33" xfId="45" applyNumberFormat="1" applyFont="1" applyBorder="1" applyAlignment="1">
      <alignment horizontal="left"/>
      <protection/>
    </xf>
    <xf numFmtId="4" fontId="8" fillId="0" borderId="88" xfId="45" applyNumberFormat="1" applyFont="1" applyBorder="1" applyAlignment="1">
      <alignment horizontal="left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48" xfId="0" applyNumberFormat="1" applyBorder="1" applyAlignment="1">
      <alignment vertical="top" shrinkToFit="1"/>
    </xf>
    <xf numFmtId="49" fontId="0" fillId="0" borderId="89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90" xfId="0" applyNumberFormat="1" applyBorder="1" applyAlignment="1">
      <alignment vertical="top" shrinkToFit="1"/>
    </xf>
    <xf numFmtId="49" fontId="0" fillId="0" borderId="51" xfId="0" applyNumberFormat="1" applyBorder="1" applyAlignment="1">
      <alignment vertical="top" shrinkToFit="1"/>
    </xf>
    <xf numFmtId="49" fontId="0" fillId="0" borderId="91" xfId="0" applyNumberFormat="1" applyBorder="1" applyAlignment="1">
      <alignment vertical="top" shrinkToFit="1"/>
    </xf>
    <xf numFmtId="4" fontId="0" fillId="33" borderId="69" xfId="0" applyNumberFormat="1" applyFill="1" applyBorder="1" applyAlignment="1">
      <alignment vertical="top" shrinkToFit="1"/>
    </xf>
    <xf numFmtId="4" fontId="0" fillId="33" borderId="25" xfId="0" applyNumberFormat="1" applyFill="1" applyBorder="1" applyAlignment="1">
      <alignment vertical="top" shrinkToFit="1"/>
    </xf>
    <xf numFmtId="49" fontId="0" fillId="0" borderId="48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33" borderId="51" xfId="0" applyNumberFormat="1" applyFill="1" applyBorder="1" applyAlignment="1">
      <alignment vertical="top" wrapText="1" shrinkToFit="1"/>
    </xf>
    <xf numFmtId="49" fontId="0" fillId="33" borderId="51" xfId="0" applyNumberFormat="1" applyFill="1" applyBorder="1" applyAlignment="1">
      <alignment vertical="top" shrinkToFit="1"/>
    </xf>
    <xf numFmtId="49" fontId="0" fillId="33" borderId="91" xfId="0" applyNumberFormat="1" applyFill="1" applyBorder="1" applyAlignment="1">
      <alignment vertical="top" shrinkToFit="1"/>
    </xf>
    <xf numFmtId="4" fontId="0" fillId="33" borderId="71" xfId="0" applyNumberFormat="1" applyFill="1" applyBorder="1" applyAlignment="1">
      <alignment vertical="top"/>
    </xf>
    <xf numFmtId="4" fontId="0" fillId="33" borderId="77" xfId="0" applyNumberFormat="1" applyFill="1" applyBorder="1" applyAlignment="1">
      <alignment vertical="top"/>
    </xf>
    <xf numFmtId="176" fontId="8" fillId="0" borderId="45" xfId="0" applyNumberFormat="1" applyFont="1" applyFill="1" applyBorder="1" applyAlignment="1">
      <alignment vertical="top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D16" sqref="D16:E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7.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428</v>
      </c>
      <c r="B1" s="78"/>
      <c r="C1" s="79"/>
      <c r="D1" s="79"/>
      <c r="E1" s="78"/>
      <c r="F1" s="78"/>
      <c r="G1" s="78"/>
      <c r="I1" s="121"/>
      <c r="J1" s="51"/>
      <c r="K1" s="51"/>
    </row>
    <row r="2" spans="1:11" ht="12.75">
      <c r="A2" s="36" t="s">
        <v>0</v>
      </c>
      <c r="B2" s="49"/>
      <c r="C2" s="180" t="s">
        <v>57</v>
      </c>
      <c r="D2" s="239" t="s">
        <v>58</v>
      </c>
      <c r="E2" s="240"/>
      <c r="F2" s="75" t="s">
        <v>1</v>
      </c>
      <c r="G2" s="76"/>
      <c r="I2" s="121"/>
      <c r="J2" s="120" t="s">
        <v>58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21"/>
      <c r="J3" s="51"/>
      <c r="K3" s="51"/>
    </row>
    <row r="4" spans="1:11" ht="12" customHeight="1">
      <c r="A4" s="41" t="s">
        <v>2</v>
      </c>
      <c r="B4" s="40"/>
      <c r="C4" s="42" t="s">
        <v>3</v>
      </c>
      <c r="D4" s="2"/>
      <c r="E4" s="1"/>
      <c r="F4" s="3" t="s">
        <v>4</v>
      </c>
      <c r="G4" s="31"/>
      <c r="I4" s="121"/>
      <c r="J4" s="51"/>
      <c r="K4" s="51"/>
    </row>
    <row r="5" spans="1:11" ht="12.75">
      <c r="A5" s="181" t="s">
        <v>55</v>
      </c>
      <c r="B5" s="182"/>
      <c r="C5" s="236" t="s">
        <v>56</v>
      </c>
      <c r="D5" s="237"/>
      <c r="E5" s="238"/>
      <c r="F5" s="3" t="s">
        <v>6</v>
      </c>
      <c r="G5" s="31"/>
      <c r="I5" s="121"/>
      <c r="J5" s="51"/>
      <c r="K5" s="120" t="s">
        <v>56</v>
      </c>
    </row>
    <row r="6" spans="1:15" ht="12.75" customHeight="1">
      <c r="A6" s="4" t="s">
        <v>7</v>
      </c>
      <c r="B6" s="1"/>
      <c r="C6" s="2" t="s">
        <v>8</v>
      </c>
      <c r="D6" s="2"/>
      <c r="E6" s="1"/>
      <c r="F6" s="5" t="s">
        <v>9</v>
      </c>
      <c r="G6" s="34"/>
      <c r="I6" s="121"/>
      <c r="J6" s="51"/>
      <c r="K6" s="51"/>
      <c r="O6" s="6"/>
    </row>
    <row r="7" spans="1:11" ht="12.75">
      <c r="A7" s="183" t="s">
        <v>53</v>
      </c>
      <c r="B7" s="182"/>
      <c r="C7" s="236" t="s">
        <v>54</v>
      </c>
      <c r="D7" s="237"/>
      <c r="E7" s="238"/>
      <c r="F7" s="7" t="s">
        <v>10</v>
      </c>
      <c r="G7" s="34"/>
      <c r="I7" s="121"/>
      <c r="J7" s="51"/>
      <c r="K7" s="120" t="s">
        <v>54</v>
      </c>
    </row>
    <row r="8" spans="1:11" ht="12.75">
      <c r="A8" s="8" t="s">
        <v>11</v>
      </c>
      <c r="B8" s="3"/>
      <c r="C8" s="44"/>
      <c r="D8" s="44"/>
      <c r="E8" s="45"/>
      <c r="F8" s="9" t="s">
        <v>12</v>
      </c>
      <c r="G8" s="10"/>
      <c r="H8" s="11"/>
      <c r="I8" s="122"/>
      <c r="J8" s="51"/>
      <c r="K8" s="51"/>
    </row>
    <row r="9" spans="1:11" ht="12.75">
      <c r="A9" s="8"/>
      <c r="B9" s="3"/>
      <c r="C9" s="44" t="s">
        <v>423</v>
      </c>
      <c r="D9" s="44"/>
      <c r="E9" s="45"/>
      <c r="F9" s="12"/>
      <c r="G9" s="32"/>
      <c r="H9" s="12"/>
      <c r="I9" s="121"/>
      <c r="J9" s="51"/>
      <c r="K9" s="51"/>
    </row>
    <row r="10" spans="1:11" ht="12.75">
      <c r="A10" s="8" t="s">
        <v>13</v>
      </c>
      <c r="B10" s="3"/>
      <c r="C10" s="44"/>
      <c r="D10" s="44"/>
      <c r="E10" s="44"/>
      <c r="F10" s="13"/>
      <c r="G10" s="32"/>
      <c r="H10" s="14"/>
      <c r="I10" s="121"/>
      <c r="J10" s="123"/>
      <c r="K10" s="51"/>
    </row>
    <row r="11" spans="1:57" ht="13.5" customHeight="1">
      <c r="A11" s="8" t="s">
        <v>14</v>
      </c>
      <c r="B11" s="3"/>
      <c r="C11" s="44"/>
      <c r="D11" s="44"/>
      <c r="E11" s="44"/>
      <c r="F11" s="15" t="s">
        <v>15</v>
      </c>
      <c r="G11" s="33"/>
      <c r="H11" s="12"/>
      <c r="I11" s="121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16</v>
      </c>
      <c r="B12" s="1"/>
      <c r="C12" s="124"/>
      <c r="D12" s="47"/>
      <c r="E12" s="48"/>
      <c r="F12" s="18" t="s">
        <v>17</v>
      </c>
      <c r="G12" s="35"/>
      <c r="H12" s="12"/>
      <c r="I12" s="121"/>
      <c r="J12" s="51"/>
      <c r="K12" s="51"/>
    </row>
    <row r="13" spans="1:11" ht="28.5" customHeight="1" thickBot="1">
      <c r="A13" s="80" t="s">
        <v>38</v>
      </c>
      <c r="B13" s="81"/>
      <c r="C13" s="81"/>
      <c r="D13" s="81"/>
      <c r="E13" s="82"/>
      <c r="F13" s="82"/>
      <c r="G13" s="83"/>
      <c r="H13" s="12"/>
      <c r="I13" s="121"/>
      <c r="J13" s="51"/>
      <c r="K13" s="51"/>
    </row>
    <row r="14" spans="1:11" ht="17.25" customHeight="1" thickBot="1">
      <c r="A14" s="184"/>
      <c r="B14" s="185" t="s">
        <v>39</v>
      </c>
      <c r="C14" s="186"/>
      <c r="D14" s="187"/>
      <c r="E14" s="188"/>
      <c r="F14" s="188"/>
      <c r="G14" s="189" t="s">
        <v>40</v>
      </c>
      <c r="I14" s="121"/>
      <c r="J14" s="51"/>
      <c r="K14" s="51"/>
    </row>
    <row r="15" spans="1:11" ht="15.75" customHeight="1">
      <c r="A15" s="19"/>
      <c r="B15" s="125" t="s">
        <v>34</v>
      </c>
      <c r="C15" s="87"/>
      <c r="D15" s="241"/>
      <c r="E15" s="242"/>
      <c r="F15" s="92"/>
      <c r="G15" s="85">
        <f>SUM(Rekapitulace!I7:I15)+Rekapitulace!I20</f>
        <v>0</v>
      </c>
      <c r="I15" s="121"/>
      <c r="J15" s="51"/>
      <c r="K15" s="51"/>
    </row>
    <row r="16" spans="1:11" ht="15.75" customHeight="1">
      <c r="A16" s="19"/>
      <c r="B16" s="126" t="s">
        <v>35</v>
      </c>
      <c r="C16" s="84"/>
      <c r="D16" s="243"/>
      <c r="E16" s="244"/>
      <c r="F16" s="93"/>
      <c r="G16" s="85">
        <f>SUM(Rekapitulace!I16:I19)</f>
        <v>0</v>
      </c>
      <c r="I16" s="121"/>
      <c r="J16" s="51"/>
      <c r="K16" s="51"/>
    </row>
    <row r="17" spans="1:11" ht="15.75" customHeight="1">
      <c r="A17" s="19"/>
      <c r="B17" s="126" t="s">
        <v>59</v>
      </c>
      <c r="C17" s="84"/>
      <c r="D17" s="243"/>
      <c r="E17" s="244"/>
      <c r="F17" s="93"/>
      <c r="G17" s="85">
        <v>0</v>
      </c>
      <c r="I17" s="121"/>
      <c r="J17" s="51"/>
      <c r="K17" s="51"/>
    </row>
    <row r="18" spans="1:11" ht="15.75" customHeight="1">
      <c r="A18" s="19"/>
      <c r="B18" s="127" t="s">
        <v>61</v>
      </c>
      <c r="C18" s="84">
        <v>0</v>
      </c>
      <c r="D18" s="243" t="s">
        <v>359</v>
      </c>
      <c r="E18" s="244"/>
      <c r="F18" s="93" t="s">
        <v>425</v>
      </c>
      <c r="G18" s="85">
        <f>SUM(G15:G17)/100*C18</f>
        <v>0</v>
      </c>
      <c r="I18" s="121"/>
      <c r="J18" s="51"/>
      <c r="K18" s="51"/>
    </row>
    <row r="19" spans="1:11" ht="15.75" customHeight="1">
      <c r="A19" s="19"/>
      <c r="B19" s="127" t="s">
        <v>60</v>
      </c>
      <c r="C19" s="84">
        <v>0</v>
      </c>
      <c r="D19" s="245" t="s">
        <v>359</v>
      </c>
      <c r="E19" s="246"/>
      <c r="F19" s="93" t="s">
        <v>426</v>
      </c>
      <c r="G19" s="85">
        <f>SUM(G15:G18)/100*C19</f>
        <v>0</v>
      </c>
      <c r="I19" s="121"/>
      <c r="J19" s="51"/>
      <c r="K19" s="51"/>
    </row>
    <row r="20" spans="1:11" ht="15.75" customHeight="1">
      <c r="A20" s="19"/>
      <c r="B20" s="12" t="s">
        <v>427</v>
      </c>
      <c r="C20" s="84"/>
      <c r="D20" s="243"/>
      <c r="E20" s="244"/>
      <c r="F20" s="93"/>
      <c r="G20" s="85">
        <f>SUM(G15:G19)</f>
        <v>0</v>
      </c>
      <c r="I20" s="121"/>
      <c r="J20" s="51"/>
      <c r="K20" s="51"/>
    </row>
    <row r="21" spans="1:11" ht="3" customHeight="1">
      <c r="A21" s="19"/>
      <c r="B21" s="12"/>
      <c r="C21" s="84"/>
      <c r="D21" s="21"/>
      <c r="E21" s="89"/>
      <c r="F21" s="93"/>
      <c r="G21" s="85"/>
      <c r="I21" s="121"/>
      <c r="J21" s="51"/>
      <c r="K21" s="51"/>
    </row>
    <row r="22" spans="1:11" ht="3" customHeight="1">
      <c r="A22" s="19"/>
      <c r="B22" s="12"/>
      <c r="C22" s="84"/>
      <c r="D22" s="21"/>
      <c r="E22" s="89"/>
      <c r="F22" s="93"/>
      <c r="G22" s="85"/>
      <c r="I22" s="121"/>
      <c r="J22" s="51"/>
      <c r="K22" s="51"/>
    </row>
    <row r="23" spans="1:11" ht="3" customHeight="1" thickBot="1">
      <c r="A23" s="221"/>
      <c r="B23" s="222"/>
      <c r="C23" s="88"/>
      <c r="D23" s="90"/>
      <c r="E23" s="91"/>
      <c r="F23" s="94"/>
      <c r="G23" s="86"/>
      <c r="I23" s="121"/>
      <c r="J23" s="51"/>
      <c r="K23" s="51"/>
    </row>
    <row r="24" spans="1:11" ht="12.75">
      <c r="A24" s="190" t="s">
        <v>18</v>
      </c>
      <c r="B24" s="191"/>
      <c r="C24" s="192"/>
      <c r="D24" s="191" t="s">
        <v>19</v>
      </c>
      <c r="E24" s="191"/>
      <c r="F24" s="193" t="s">
        <v>20</v>
      </c>
      <c r="G24" s="194"/>
      <c r="I24" s="121"/>
      <c r="J24" s="51"/>
      <c r="K24" s="51"/>
    </row>
    <row r="25" spans="1:11" ht="12.75">
      <c r="A25" s="195" t="s">
        <v>21</v>
      </c>
      <c r="B25" s="196"/>
      <c r="C25" s="197"/>
      <c r="D25" s="196" t="s">
        <v>21</v>
      </c>
      <c r="E25" s="196"/>
      <c r="F25" s="198" t="s">
        <v>21</v>
      </c>
      <c r="G25" s="199"/>
      <c r="I25" s="121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21"/>
      <c r="J26" s="51"/>
      <c r="K26" s="51"/>
    </row>
    <row r="27" spans="1:11" ht="34.5" customHeight="1">
      <c r="A27" s="223" t="s">
        <v>62</v>
      </c>
      <c r="B27" s="224"/>
      <c r="C27" s="225"/>
      <c r="D27" s="226" t="s">
        <v>62</v>
      </c>
      <c r="E27" s="225"/>
      <c r="F27" s="226" t="s">
        <v>62</v>
      </c>
      <c r="G27" s="227"/>
      <c r="I27" s="121"/>
      <c r="J27" s="51"/>
      <c r="K27" s="51"/>
    </row>
    <row r="28" spans="1:11" ht="15.75" customHeight="1">
      <c r="A28" s="19" t="s">
        <v>22</v>
      </c>
      <c r="B28" s="23"/>
      <c r="C28" s="20"/>
      <c r="D28" s="12" t="s">
        <v>22</v>
      </c>
      <c r="E28" s="12"/>
      <c r="F28" s="21" t="s">
        <v>22</v>
      </c>
      <c r="G28" s="22"/>
      <c r="I28" s="121"/>
      <c r="J28" s="51"/>
      <c r="K28" s="51"/>
    </row>
    <row r="29" spans="1:11" ht="48.75" customHeight="1">
      <c r="A29" s="19" t="s">
        <v>23</v>
      </c>
      <c r="B29" s="12"/>
      <c r="C29" s="20"/>
      <c r="D29" s="21" t="s">
        <v>24</v>
      </c>
      <c r="E29" s="20"/>
      <c r="F29" s="24" t="s">
        <v>24</v>
      </c>
      <c r="G29" s="22"/>
      <c r="I29" s="121"/>
      <c r="J29" s="51"/>
      <c r="K29" s="51"/>
    </row>
    <row r="30" spans="1:11" ht="12.75">
      <c r="A30" s="25" t="s">
        <v>25</v>
      </c>
      <c r="B30" s="26"/>
      <c r="C30" s="43">
        <v>12</v>
      </c>
      <c r="D30" s="26" t="s">
        <v>26</v>
      </c>
      <c r="E30" s="27"/>
      <c r="F30" s="234">
        <v>0</v>
      </c>
      <c r="G30" s="235"/>
      <c r="I30" s="121"/>
      <c r="J30" s="51"/>
      <c r="K30" s="51"/>
    </row>
    <row r="31" spans="1:7" ht="12.75">
      <c r="A31" s="25" t="s">
        <v>27</v>
      </c>
      <c r="B31" s="26"/>
      <c r="C31" s="43">
        <v>12</v>
      </c>
      <c r="D31" s="26" t="s">
        <v>28</v>
      </c>
      <c r="E31" s="27"/>
      <c r="F31" s="234">
        <v>0</v>
      </c>
      <c r="G31" s="235"/>
    </row>
    <row r="32" spans="1:7" ht="12.75">
      <c r="A32" s="25" t="s">
        <v>25</v>
      </c>
      <c r="B32" s="26"/>
      <c r="C32" s="43">
        <v>21</v>
      </c>
      <c r="D32" s="26" t="s">
        <v>28</v>
      </c>
      <c r="E32" s="27"/>
      <c r="F32" s="234">
        <f>G20</f>
        <v>0</v>
      </c>
      <c r="G32" s="235"/>
    </row>
    <row r="33" spans="1:7" ht="12.75">
      <c r="A33" s="25" t="s">
        <v>27</v>
      </c>
      <c r="B33" s="26"/>
      <c r="C33" s="43">
        <f>SazbaDPH2</f>
        <v>21</v>
      </c>
      <c r="D33" s="26" t="s">
        <v>28</v>
      </c>
      <c r="E33" s="27"/>
      <c r="F33" s="230">
        <f>Zaklad22/100*C33</f>
        <v>0</v>
      </c>
      <c r="G33" s="231"/>
    </row>
    <row r="34" spans="1:7" ht="13.5" thickBot="1">
      <c r="A34" s="25" t="s">
        <v>37</v>
      </c>
      <c r="B34" s="26"/>
      <c r="C34" s="43"/>
      <c r="D34" s="26"/>
      <c r="E34" s="27"/>
      <c r="F34" s="230">
        <v>0</v>
      </c>
      <c r="G34" s="231"/>
    </row>
    <row r="35" spans="1:11" s="28" customFormat="1" ht="19.5" customHeight="1" thickBot="1">
      <c r="A35" s="200" t="s">
        <v>29</v>
      </c>
      <c r="B35" s="201"/>
      <c r="C35" s="202"/>
      <c r="D35" s="202"/>
      <c r="E35" s="203"/>
      <c r="F35" s="232">
        <f>SUM(F30:G34)</f>
        <v>0</v>
      </c>
      <c r="G35" s="233"/>
      <c r="J35" s="52"/>
      <c r="K35" s="52"/>
    </row>
    <row r="36" ht="18" customHeight="1">
      <c r="A36" s="29" t="s">
        <v>36</v>
      </c>
    </row>
    <row r="37" spans="2:8" ht="12.75">
      <c r="B37" s="228"/>
      <c r="C37" s="228"/>
      <c r="D37" s="228"/>
      <c r="E37" s="228"/>
      <c r="F37" s="228"/>
      <c r="G37" s="228"/>
      <c r="H37" t="s">
        <v>5</v>
      </c>
    </row>
    <row r="38" spans="1:8" ht="14.25" customHeight="1">
      <c r="A38" s="29"/>
      <c r="B38" s="228"/>
      <c r="C38" s="228"/>
      <c r="D38" s="228"/>
      <c r="E38" s="228"/>
      <c r="F38" s="228"/>
      <c r="G38" s="228"/>
      <c r="H38" t="s">
        <v>5</v>
      </c>
    </row>
    <row r="39" spans="1:8" ht="12.75" customHeight="1">
      <c r="A39" s="30"/>
      <c r="B39" s="228"/>
      <c r="C39" s="228"/>
      <c r="D39" s="228"/>
      <c r="E39" s="228"/>
      <c r="F39" s="228"/>
      <c r="G39" s="228"/>
      <c r="H39" t="s">
        <v>5</v>
      </c>
    </row>
    <row r="40" spans="1:8" ht="12.75">
      <c r="A40" s="30"/>
      <c r="B40" s="228"/>
      <c r="C40" s="228"/>
      <c r="D40" s="228"/>
      <c r="E40" s="228"/>
      <c r="F40" s="228"/>
      <c r="G40" s="228"/>
      <c r="H40" t="s">
        <v>5</v>
      </c>
    </row>
    <row r="41" spans="1:8" ht="12.75">
      <c r="A41" s="30"/>
      <c r="B41" s="228"/>
      <c r="C41" s="228"/>
      <c r="D41" s="228"/>
      <c r="E41" s="228"/>
      <c r="F41" s="228"/>
      <c r="G41" s="228"/>
      <c r="H41" t="s">
        <v>5</v>
      </c>
    </row>
    <row r="42" spans="1:8" ht="12.75">
      <c r="A42" s="30"/>
      <c r="B42" s="228"/>
      <c r="C42" s="228"/>
      <c r="D42" s="228"/>
      <c r="E42" s="228"/>
      <c r="F42" s="228"/>
      <c r="G42" s="228"/>
      <c r="H42" t="s">
        <v>5</v>
      </c>
    </row>
    <row r="43" spans="1:8" ht="12.75">
      <c r="A43" s="30"/>
      <c r="B43" s="228"/>
      <c r="C43" s="228"/>
      <c r="D43" s="228"/>
      <c r="E43" s="228"/>
      <c r="F43" s="228"/>
      <c r="G43" s="228"/>
      <c r="H43" t="s">
        <v>5</v>
      </c>
    </row>
    <row r="44" spans="1:8" ht="12.75">
      <c r="A44" s="30"/>
      <c r="B44" s="228"/>
      <c r="C44" s="228"/>
      <c r="D44" s="228"/>
      <c r="E44" s="228"/>
      <c r="F44" s="228"/>
      <c r="G44" s="228"/>
      <c r="H44" t="s">
        <v>5</v>
      </c>
    </row>
    <row r="45" spans="1:8" ht="12.75">
      <c r="A45" s="30"/>
      <c r="B45" s="228"/>
      <c r="C45" s="228"/>
      <c r="D45" s="228"/>
      <c r="E45" s="228"/>
      <c r="F45" s="228"/>
      <c r="G45" s="228"/>
      <c r="H45" t="s">
        <v>5</v>
      </c>
    </row>
    <row r="46" spans="1:8" ht="12.75" customHeight="1">
      <c r="A46" s="30"/>
      <c r="B46" s="229"/>
      <c r="C46" s="229"/>
      <c r="D46" s="229"/>
      <c r="E46" s="229"/>
      <c r="F46" s="229"/>
      <c r="G46" s="229"/>
      <c r="H46" t="s">
        <v>5</v>
      </c>
    </row>
    <row r="47" spans="2:7" ht="12.75">
      <c r="B47" s="229"/>
      <c r="C47" s="229"/>
      <c r="D47" s="229"/>
      <c r="E47" s="229"/>
      <c r="F47" s="229"/>
      <c r="G47" s="229"/>
    </row>
    <row r="48" spans="2:7" ht="12.75">
      <c r="B48" s="229"/>
      <c r="C48" s="229"/>
      <c r="D48" s="229"/>
      <c r="E48" s="229"/>
      <c r="F48" s="229"/>
      <c r="G48" s="229"/>
    </row>
    <row r="49" spans="2:7" ht="12.75">
      <c r="B49" s="229"/>
      <c r="C49" s="229"/>
      <c r="D49" s="229"/>
      <c r="E49" s="229"/>
      <c r="F49" s="229"/>
      <c r="G49" s="229"/>
    </row>
    <row r="50" spans="2:7" ht="12.75">
      <c r="B50" s="229"/>
      <c r="C50" s="229"/>
      <c r="D50" s="229"/>
      <c r="E50" s="229"/>
      <c r="F50" s="229"/>
      <c r="G50" s="229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sheetProtection/>
  <mergeCells count="20"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</mergeCells>
  <printOptions/>
  <pageMargins left="0.37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0.625" style="68" customWidth="1"/>
    <col min="6" max="6" width="10.875" style="68" customWidth="1"/>
    <col min="7" max="7" width="11.00390625" style="68" customWidth="1"/>
    <col min="8" max="8" width="9.125" style="68" customWidth="1"/>
    <col min="9" max="9" width="13.00390625" style="68" customWidth="1"/>
    <col min="10" max="16384" width="9.125" style="55" customWidth="1"/>
  </cols>
  <sheetData>
    <row r="1" spans="1:9" ht="12" thickTop="1">
      <c r="A1" s="247" t="s">
        <v>30</v>
      </c>
      <c r="B1" s="248"/>
      <c r="C1" s="53" t="str">
        <f>CONCATENATE(cislostavby," ",nazevstavby)</f>
        <v>180 Rekonstrukce víceúčelového hřiště</v>
      </c>
      <c r="D1" s="54"/>
      <c r="E1" s="61"/>
      <c r="F1" s="62"/>
      <c r="G1" s="63" t="s">
        <v>31</v>
      </c>
      <c r="H1" s="64" t="str">
        <f>CisloRozpoctu</f>
        <v>02</v>
      </c>
      <c r="I1" s="65"/>
    </row>
    <row r="2" spans="1:9" ht="12" thickBot="1">
      <c r="A2" s="249" t="s">
        <v>32</v>
      </c>
      <c r="B2" s="250"/>
      <c r="C2" s="56" t="str">
        <f>CONCATENATE(cisloobjektu," ",nazevobjektu)</f>
        <v>01 Teplice, pozemek parc. č. 1727/18</v>
      </c>
      <c r="D2" s="57"/>
      <c r="E2" s="66"/>
      <c r="F2" s="67"/>
      <c r="G2" s="251" t="str">
        <f>NazevRozpoctu</f>
        <v>Víceúčelové hřiště</v>
      </c>
      <c r="H2" s="252"/>
      <c r="I2" s="253"/>
    </row>
    <row r="3" ht="12" thickTop="1">
      <c r="F3" s="69"/>
    </row>
    <row r="4" spans="1:9" ht="19.5" customHeight="1">
      <c r="A4" s="71" t="s">
        <v>41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7.25" customHeight="1">
      <c r="A6" s="204" t="s">
        <v>33</v>
      </c>
      <c r="B6" s="205"/>
      <c r="C6" s="206"/>
      <c r="D6" s="207"/>
      <c r="E6" s="208"/>
      <c r="F6" s="209" t="s">
        <v>63</v>
      </c>
      <c r="G6" s="209"/>
      <c r="H6" s="209"/>
      <c r="I6" s="210" t="s">
        <v>40</v>
      </c>
      <c r="J6" s="60"/>
    </row>
    <row r="7" spans="1:10" ht="11.25">
      <c r="A7" s="133" t="s">
        <v>64</v>
      </c>
      <c r="B7" s="129" t="s">
        <v>65</v>
      </c>
      <c r="C7" s="130"/>
      <c r="D7" s="130"/>
      <c r="E7" s="131"/>
      <c r="F7" s="132" t="s">
        <v>34</v>
      </c>
      <c r="G7" s="132"/>
      <c r="H7" s="132"/>
      <c r="I7" s="134">
        <f>Položky!F7</f>
        <v>0</v>
      </c>
      <c r="J7" s="59"/>
    </row>
    <row r="8" spans="1:10" ht="11.25">
      <c r="A8" s="133" t="s">
        <v>66</v>
      </c>
      <c r="B8" s="129" t="s">
        <v>67</v>
      </c>
      <c r="C8" s="130"/>
      <c r="D8" s="130"/>
      <c r="E8" s="131"/>
      <c r="F8" s="132" t="s">
        <v>34</v>
      </c>
      <c r="G8" s="132"/>
      <c r="H8" s="132"/>
      <c r="I8" s="134">
        <f>Položky!F78</f>
        <v>0</v>
      </c>
      <c r="J8" s="59"/>
    </row>
    <row r="9" spans="1:10" ht="11.25">
      <c r="A9" s="133" t="s">
        <v>68</v>
      </c>
      <c r="B9" s="129" t="s">
        <v>69</v>
      </c>
      <c r="C9" s="130"/>
      <c r="D9" s="130"/>
      <c r="E9" s="131"/>
      <c r="F9" s="132" t="s">
        <v>34</v>
      </c>
      <c r="G9" s="132"/>
      <c r="H9" s="132"/>
      <c r="I9" s="134">
        <f>Položky!F82</f>
        <v>0</v>
      </c>
      <c r="J9" s="59"/>
    </row>
    <row r="10" spans="1:10" ht="11.25">
      <c r="A10" s="133" t="s">
        <v>70</v>
      </c>
      <c r="B10" s="129" t="s">
        <v>71</v>
      </c>
      <c r="C10" s="130"/>
      <c r="D10" s="130"/>
      <c r="E10" s="131"/>
      <c r="F10" s="132" t="s">
        <v>34</v>
      </c>
      <c r="G10" s="132"/>
      <c r="H10" s="132"/>
      <c r="I10" s="134">
        <f>Položky!F114</f>
        <v>0</v>
      </c>
      <c r="J10" s="59"/>
    </row>
    <row r="11" spans="1:10" ht="11.25">
      <c r="A11" s="133" t="s">
        <v>72</v>
      </c>
      <c r="B11" s="129" t="s">
        <v>73</v>
      </c>
      <c r="C11" s="130"/>
      <c r="D11" s="130"/>
      <c r="E11" s="131"/>
      <c r="F11" s="132" t="s">
        <v>34</v>
      </c>
      <c r="G11" s="132"/>
      <c r="H11" s="132"/>
      <c r="I11" s="134">
        <f>Položky!F127</f>
        <v>0</v>
      </c>
      <c r="J11" s="59"/>
    </row>
    <row r="12" spans="1:10" ht="11.25">
      <c r="A12" s="133" t="s">
        <v>74</v>
      </c>
      <c r="B12" s="129" t="s">
        <v>75</v>
      </c>
      <c r="C12" s="130"/>
      <c r="D12" s="130"/>
      <c r="E12" s="131"/>
      <c r="F12" s="132" t="s">
        <v>34</v>
      </c>
      <c r="G12" s="132"/>
      <c r="H12" s="132"/>
      <c r="I12" s="134">
        <f>Položky!F156</f>
        <v>0</v>
      </c>
      <c r="J12" s="59"/>
    </row>
    <row r="13" spans="1:10" ht="11.25">
      <c r="A13" s="133" t="s">
        <v>76</v>
      </c>
      <c r="B13" s="129" t="s">
        <v>77</v>
      </c>
      <c r="C13" s="130"/>
      <c r="D13" s="130"/>
      <c r="E13" s="131"/>
      <c r="F13" s="132" t="s">
        <v>34</v>
      </c>
      <c r="G13" s="132"/>
      <c r="H13" s="132"/>
      <c r="I13" s="134">
        <f>Položky!F162</f>
        <v>0</v>
      </c>
      <c r="J13" s="59"/>
    </row>
    <row r="14" spans="1:10" ht="11.25">
      <c r="A14" s="133" t="s">
        <v>78</v>
      </c>
      <c r="B14" s="129" t="s">
        <v>79</v>
      </c>
      <c r="C14" s="130"/>
      <c r="D14" s="130"/>
      <c r="E14" s="131"/>
      <c r="F14" s="132" t="s">
        <v>34</v>
      </c>
      <c r="G14" s="132"/>
      <c r="H14" s="132"/>
      <c r="I14" s="134">
        <f>Položky!F166</f>
        <v>0</v>
      </c>
      <c r="J14" s="59"/>
    </row>
    <row r="15" spans="1:10" ht="11.25">
      <c r="A15" s="133" t="s">
        <v>80</v>
      </c>
      <c r="B15" s="129" t="s">
        <v>81</v>
      </c>
      <c r="C15" s="130"/>
      <c r="D15" s="130"/>
      <c r="E15" s="131"/>
      <c r="F15" s="132" t="s">
        <v>34</v>
      </c>
      <c r="G15" s="132"/>
      <c r="H15" s="132"/>
      <c r="I15" s="134">
        <f>Položky!F183</f>
        <v>0</v>
      </c>
      <c r="J15" s="59"/>
    </row>
    <row r="16" spans="1:10" ht="11.25">
      <c r="A16" s="133" t="s">
        <v>82</v>
      </c>
      <c r="B16" s="129" t="s">
        <v>83</v>
      </c>
      <c r="C16" s="130"/>
      <c r="D16" s="130"/>
      <c r="E16" s="131"/>
      <c r="F16" s="132" t="s">
        <v>35</v>
      </c>
      <c r="G16" s="132"/>
      <c r="H16" s="132"/>
      <c r="I16" s="134">
        <f>Položky!F185</f>
        <v>0</v>
      </c>
      <c r="J16" s="59"/>
    </row>
    <row r="17" spans="1:10" ht="11.25">
      <c r="A17" s="133" t="s">
        <v>84</v>
      </c>
      <c r="B17" s="129" t="s">
        <v>85</v>
      </c>
      <c r="C17" s="130"/>
      <c r="D17" s="130"/>
      <c r="E17" s="131"/>
      <c r="F17" s="132" t="s">
        <v>35</v>
      </c>
      <c r="G17" s="132"/>
      <c r="H17" s="132"/>
      <c r="I17" s="134">
        <f>Položky!F189</f>
        <v>0</v>
      </c>
      <c r="J17" s="59"/>
    </row>
    <row r="18" spans="1:10" ht="11.25">
      <c r="A18" s="133" t="s">
        <v>86</v>
      </c>
      <c r="B18" s="129" t="s">
        <v>87</v>
      </c>
      <c r="C18" s="130"/>
      <c r="D18" s="130"/>
      <c r="E18" s="131"/>
      <c r="F18" s="132" t="s">
        <v>35</v>
      </c>
      <c r="G18" s="132"/>
      <c r="H18" s="132"/>
      <c r="I18" s="134">
        <f>Položky!F213</f>
        <v>0</v>
      </c>
      <c r="J18" s="59"/>
    </row>
    <row r="19" spans="1:10" ht="11.25">
      <c r="A19" s="133" t="s">
        <v>88</v>
      </c>
      <c r="B19" s="129" t="s">
        <v>89</v>
      </c>
      <c r="C19" s="130"/>
      <c r="D19" s="130"/>
      <c r="E19" s="131"/>
      <c r="F19" s="132" t="s">
        <v>35</v>
      </c>
      <c r="G19" s="132"/>
      <c r="H19" s="132"/>
      <c r="I19" s="134">
        <f>Položky!F224</f>
        <v>0</v>
      </c>
      <c r="J19" s="59"/>
    </row>
    <row r="20" spans="1:10" ht="11.25">
      <c r="A20" s="133" t="s">
        <v>90</v>
      </c>
      <c r="B20" s="129" t="s">
        <v>91</v>
      </c>
      <c r="C20" s="130"/>
      <c r="D20" s="130"/>
      <c r="E20" s="131"/>
      <c r="F20" s="132" t="s">
        <v>92</v>
      </c>
      <c r="G20" s="132"/>
      <c r="H20" s="132"/>
      <c r="I20" s="134">
        <f>Položky!F227</f>
        <v>0</v>
      </c>
      <c r="J20" s="59"/>
    </row>
    <row r="21" spans="1:10" ht="17.25" customHeight="1" thickBot="1">
      <c r="A21" s="135"/>
      <c r="B21" s="136" t="s">
        <v>93</v>
      </c>
      <c r="C21" s="137"/>
      <c r="D21" s="137"/>
      <c r="E21" s="138"/>
      <c r="F21" s="139"/>
      <c r="G21" s="139"/>
      <c r="H21" s="139"/>
      <c r="I21" s="140">
        <f>SUM(I7:I20)</f>
        <v>0</v>
      </c>
      <c r="J21" s="59"/>
    </row>
    <row r="22" spans="1:10" ht="11.25">
      <c r="A22" s="128"/>
      <c r="E22" s="70"/>
      <c r="F22" s="70"/>
      <c r="G22" s="70"/>
      <c r="H22" s="70"/>
      <c r="I22" s="70"/>
      <c r="J22" s="59"/>
    </row>
    <row r="23" spans="5:10" ht="11.25">
      <c r="E23" s="70"/>
      <c r="F23" s="70"/>
      <c r="G23" s="70"/>
      <c r="H23" s="70"/>
      <c r="I23" s="70"/>
      <c r="J23" s="59"/>
    </row>
    <row r="24" spans="5:10" ht="11.25">
      <c r="E24" s="70"/>
      <c r="F24" s="70"/>
      <c r="G24" s="70"/>
      <c r="H24" s="70"/>
      <c r="I24" s="70"/>
      <c r="J24" s="59"/>
    </row>
    <row r="25" spans="5:10" ht="11.25">
      <c r="E25" s="70"/>
      <c r="F25" s="70"/>
      <c r="G25" s="70"/>
      <c r="H25" s="70"/>
      <c r="I25" s="70"/>
      <c r="J25" s="59"/>
    </row>
    <row r="26" spans="5:10" ht="11.25">
      <c r="E26" s="70"/>
      <c r="F26" s="70"/>
      <c r="G26" s="70"/>
      <c r="H26" s="70"/>
      <c r="I26" s="70"/>
      <c r="J26" s="59"/>
    </row>
    <row r="27" spans="5:10" ht="11.25">
      <c r="E27" s="70"/>
      <c r="F27" s="70"/>
      <c r="G27" s="70"/>
      <c r="H27" s="70"/>
      <c r="I27" s="70"/>
      <c r="J27" s="59"/>
    </row>
    <row r="28" spans="5:10" ht="11.25">
      <c r="E28" s="70"/>
      <c r="F28" s="70"/>
      <c r="G28" s="70"/>
      <c r="H28" s="70"/>
      <c r="I28" s="70"/>
      <c r="J28" s="59"/>
    </row>
    <row r="29" spans="5:10" ht="11.25">
      <c r="E29" s="70"/>
      <c r="F29" s="70"/>
      <c r="G29" s="70"/>
      <c r="H29" s="70"/>
      <c r="I29" s="70"/>
      <c r="J29" s="59"/>
    </row>
    <row r="30" spans="5:10" ht="11.25">
      <c r="E30" s="70"/>
      <c r="F30" s="70"/>
      <c r="G30" s="70"/>
      <c r="H30" s="70"/>
      <c r="I30" s="70"/>
      <c r="J30" s="59"/>
    </row>
    <row r="31" spans="5:10" ht="11.25">
      <c r="E31" s="70"/>
      <c r="F31" s="70"/>
      <c r="G31" s="70"/>
      <c r="H31" s="70"/>
      <c r="I31" s="70"/>
      <c r="J31" s="59"/>
    </row>
    <row r="32" spans="5:10" ht="11.25">
      <c r="E32" s="70"/>
      <c r="F32" s="70"/>
      <c r="G32" s="70"/>
      <c r="H32" s="70"/>
      <c r="I32" s="70"/>
      <c r="J32" s="59"/>
    </row>
    <row r="33" spans="5:10" ht="11.25">
      <c r="E33" s="70"/>
      <c r="F33" s="70"/>
      <c r="G33" s="70"/>
      <c r="H33" s="70"/>
      <c r="I33" s="70"/>
      <c r="J33" s="59"/>
    </row>
    <row r="34" spans="5:10" ht="11.25">
      <c r="E34" s="70"/>
      <c r="F34" s="70"/>
      <c r="G34" s="70"/>
      <c r="H34" s="70"/>
      <c r="I34" s="70"/>
      <c r="J34" s="59"/>
    </row>
    <row r="35" spans="5:10" ht="11.25">
      <c r="E35" s="70"/>
      <c r="F35" s="70"/>
      <c r="G35" s="70"/>
      <c r="H35" s="70"/>
      <c r="I35" s="70"/>
      <c r="J35" s="59"/>
    </row>
    <row r="36" spans="5:10" ht="11.25">
      <c r="E36" s="70"/>
      <c r="F36" s="70"/>
      <c r="G36" s="70"/>
      <c r="H36" s="70"/>
      <c r="I36" s="70"/>
      <c r="J36" s="59"/>
    </row>
    <row r="37" spans="5:10" ht="11.25">
      <c r="E37" s="70"/>
      <c r="F37" s="70"/>
      <c r="G37" s="70"/>
      <c r="H37" s="70"/>
      <c r="I37" s="70"/>
      <c r="J37" s="59"/>
    </row>
    <row r="38" spans="5:10" ht="11.25">
      <c r="E38" s="70"/>
      <c r="F38" s="70"/>
      <c r="G38" s="70"/>
      <c r="H38" s="70"/>
      <c r="I38" s="70"/>
      <c r="J38" s="59"/>
    </row>
    <row r="39" spans="5:10" ht="11.25">
      <c r="E39" s="70"/>
      <c r="F39" s="70"/>
      <c r="G39" s="70"/>
      <c r="H39" s="70"/>
      <c r="I39" s="70"/>
      <c r="J39" s="59"/>
    </row>
    <row r="40" spans="5:10" ht="11.25">
      <c r="E40" s="70"/>
      <c r="F40" s="70"/>
      <c r="G40" s="70"/>
      <c r="H40" s="70"/>
      <c r="I40" s="70"/>
      <c r="J40" s="59"/>
    </row>
    <row r="41" spans="5:10" ht="11.25">
      <c r="E41" s="70"/>
      <c r="F41" s="70"/>
      <c r="G41" s="70"/>
      <c r="H41" s="70"/>
      <c r="I41" s="70"/>
      <c r="J41" s="59"/>
    </row>
    <row r="42" spans="5:10" ht="11.25">
      <c r="E42" s="70"/>
      <c r="F42" s="70"/>
      <c r="G42" s="70"/>
      <c r="H42" s="70"/>
      <c r="I42" s="70"/>
      <c r="J42" s="59"/>
    </row>
    <row r="43" spans="5:10" ht="11.25">
      <c r="E43" s="70"/>
      <c r="F43" s="70"/>
      <c r="G43" s="70"/>
      <c r="H43" s="70"/>
      <c r="I43" s="70"/>
      <c r="J43" s="59"/>
    </row>
    <row r="44" spans="5:10" ht="11.25">
      <c r="E44" s="70"/>
      <c r="F44" s="70"/>
      <c r="G44" s="70"/>
      <c r="H44" s="70"/>
      <c r="I44" s="70"/>
      <c r="J44" s="59"/>
    </row>
    <row r="45" spans="5:10" ht="11.25">
      <c r="E45" s="70"/>
      <c r="F45" s="70"/>
      <c r="G45" s="70"/>
      <c r="H45" s="70"/>
      <c r="I45" s="70"/>
      <c r="J45" s="59"/>
    </row>
    <row r="46" spans="5:10" ht="11.25">
      <c r="E46" s="70"/>
      <c r="F46" s="70"/>
      <c r="G46" s="70"/>
      <c r="H46" s="70"/>
      <c r="I46" s="70"/>
      <c r="J46" s="59"/>
    </row>
    <row r="47" spans="5:10" ht="11.25">
      <c r="E47" s="70"/>
      <c r="F47" s="70"/>
      <c r="G47" s="70"/>
      <c r="H47" s="70"/>
      <c r="I47" s="70"/>
      <c r="J47" s="59"/>
    </row>
    <row r="48" spans="5:10" ht="11.25">
      <c r="E48" s="70"/>
      <c r="F48" s="70"/>
      <c r="G48" s="70"/>
      <c r="H48" s="70"/>
      <c r="I48" s="70"/>
      <c r="J48" s="59"/>
    </row>
    <row r="49" spans="5:10" ht="11.25">
      <c r="E49" s="70"/>
      <c r="F49" s="70"/>
      <c r="G49" s="70"/>
      <c r="H49" s="70"/>
      <c r="I49" s="70"/>
      <c r="J49" s="59"/>
    </row>
    <row r="50" spans="5:10" ht="11.25">
      <c r="E50" s="70"/>
      <c r="F50" s="70"/>
      <c r="G50" s="70"/>
      <c r="H50" s="70"/>
      <c r="I50" s="70"/>
      <c r="J50" s="59"/>
    </row>
    <row r="51" spans="5:10" ht="11.25">
      <c r="E51" s="70"/>
      <c r="F51" s="70"/>
      <c r="G51" s="70"/>
      <c r="H51" s="70"/>
      <c r="I51" s="70"/>
      <c r="J51" s="59"/>
    </row>
    <row r="52" spans="5:10" ht="11.25">
      <c r="E52" s="70"/>
      <c r="F52" s="70"/>
      <c r="G52" s="70"/>
      <c r="H52" s="70"/>
      <c r="I52" s="70"/>
      <c r="J52" s="59"/>
    </row>
    <row r="53" spans="5:10" ht="11.25">
      <c r="E53" s="70"/>
      <c r="F53" s="70"/>
      <c r="G53" s="70"/>
      <c r="H53" s="70"/>
      <c r="I53" s="70"/>
      <c r="J53" s="59"/>
    </row>
    <row r="54" spans="5:10" ht="11.25">
      <c r="E54" s="70"/>
      <c r="F54" s="70"/>
      <c r="G54" s="70"/>
      <c r="H54" s="70"/>
      <c r="I54" s="70"/>
      <c r="J54" s="59"/>
    </row>
    <row r="55" spans="5:10" ht="11.25">
      <c r="E55" s="70"/>
      <c r="F55" s="70"/>
      <c r="G55" s="70"/>
      <c r="H55" s="70"/>
      <c r="I55" s="70"/>
      <c r="J55" s="59"/>
    </row>
    <row r="56" spans="5:10" ht="11.25">
      <c r="E56" s="70"/>
      <c r="F56" s="70"/>
      <c r="G56" s="70"/>
      <c r="H56" s="70"/>
      <c r="I56" s="70"/>
      <c r="J56" s="59"/>
    </row>
    <row r="57" spans="5:10" ht="11.25">
      <c r="E57" s="70"/>
      <c r="F57" s="70"/>
      <c r="G57" s="70"/>
      <c r="H57" s="70"/>
      <c r="I57" s="70"/>
      <c r="J57" s="59"/>
    </row>
    <row r="58" spans="5:10" ht="11.25">
      <c r="E58" s="70"/>
      <c r="F58" s="70"/>
      <c r="G58" s="70"/>
      <c r="H58" s="70"/>
      <c r="I58" s="70"/>
      <c r="J58" s="59"/>
    </row>
    <row r="59" spans="5:10" ht="11.25">
      <c r="E59" s="70"/>
      <c r="F59" s="70"/>
      <c r="G59" s="70"/>
      <c r="H59" s="70"/>
      <c r="I59" s="70"/>
      <c r="J59" s="59"/>
    </row>
    <row r="60" spans="5:10" ht="11.25">
      <c r="E60" s="70"/>
      <c r="F60" s="70"/>
      <c r="G60" s="70"/>
      <c r="H60" s="70"/>
      <c r="I60" s="70"/>
      <c r="J60" s="59"/>
    </row>
    <row r="61" spans="5:10" ht="11.25">
      <c r="E61" s="70"/>
      <c r="F61" s="70"/>
      <c r="G61" s="70"/>
      <c r="H61" s="70"/>
      <c r="I61" s="70"/>
      <c r="J61" s="59"/>
    </row>
    <row r="62" spans="5:10" ht="11.25">
      <c r="E62" s="70"/>
      <c r="F62" s="70"/>
      <c r="G62" s="70"/>
      <c r="H62" s="70"/>
      <c r="I62" s="70"/>
      <c r="J62" s="59"/>
    </row>
    <row r="63" spans="5:10" ht="11.25">
      <c r="E63" s="70"/>
      <c r="F63" s="70"/>
      <c r="G63" s="70"/>
      <c r="H63" s="70"/>
      <c r="I63" s="70"/>
      <c r="J63" s="59"/>
    </row>
    <row r="64" spans="5:10" ht="11.25">
      <c r="E64" s="70"/>
      <c r="F64" s="70"/>
      <c r="G64" s="70"/>
      <c r="H64" s="70"/>
      <c r="I64" s="70"/>
      <c r="J64" s="59"/>
    </row>
    <row r="65" spans="5:10" ht="11.25">
      <c r="E65" s="70"/>
      <c r="F65" s="70"/>
      <c r="G65" s="70"/>
      <c r="H65" s="70"/>
      <c r="I65" s="70"/>
      <c r="J65" s="59"/>
    </row>
    <row r="66" spans="5:10" ht="11.25">
      <c r="E66" s="70"/>
      <c r="F66" s="70"/>
      <c r="G66" s="70"/>
      <c r="H66" s="70"/>
      <c r="I66" s="70"/>
      <c r="J66" s="59"/>
    </row>
    <row r="67" spans="5:10" ht="11.25">
      <c r="E67" s="70"/>
      <c r="F67" s="70"/>
      <c r="G67" s="70"/>
      <c r="H67" s="70"/>
      <c r="I67" s="70"/>
      <c r="J67" s="59"/>
    </row>
    <row r="68" spans="5:10" ht="11.25">
      <c r="E68" s="70"/>
      <c r="F68" s="70"/>
      <c r="G68" s="70"/>
      <c r="H68" s="70"/>
      <c r="I68" s="70"/>
      <c r="J68" s="59"/>
    </row>
    <row r="69" spans="5:10" ht="11.25">
      <c r="E69" s="70"/>
      <c r="F69" s="70"/>
      <c r="G69" s="70"/>
      <c r="H69" s="70"/>
      <c r="I69" s="70"/>
      <c r="J69" s="59"/>
    </row>
    <row r="70" spans="5:10" ht="11.25">
      <c r="E70" s="70"/>
      <c r="F70" s="70"/>
      <c r="G70" s="70"/>
      <c r="H70" s="70"/>
      <c r="I70" s="70"/>
      <c r="J70" s="59"/>
    </row>
    <row r="71" spans="5:10" ht="11.25">
      <c r="E71" s="70"/>
      <c r="F71" s="70"/>
      <c r="G71" s="70"/>
      <c r="H71" s="70"/>
      <c r="I71" s="70"/>
      <c r="J71" s="59"/>
    </row>
    <row r="72" spans="5:10" ht="11.25">
      <c r="E72" s="70"/>
      <c r="F72" s="70"/>
      <c r="G72" s="70"/>
      <c r="H72" s="70"/>
      <c r="I72" s="70"/>
      <c r="J72" s="59"/>
    </row>
    <row r="73" spans="5:10" ht="11.25">
      <c r="E73" s="70"/>
      <c r="F73" s="70"/>
      <c r="G73" s="70"/>
      <c r="H73" s="70"/>
      <c r="I73" s="70"/>
      <c r="J73" s="59"/>
    </row>
    <row r="74" spans="5:10" ht="11.25">
      <c r="E74" s="70"/>
      <c r="F74" s="70"/>
      <c r="G74" s="70"/>
      <c r="H74" s="70"/>
      <c r="I74" s="70"/>
      <c r="J74" s="59"/>
    </row>
    <row r="75" spans="5:10" ht="11.25">
      <c r="E75" s="70"/>
      <c r="F75" s="70"/>
      <c r="G75" s="70"/>
      <c r="H75" s="70"/>
      <c r="I75" s="70"/>
      <c r="J75" s="59"/>
    </row>
    <row r="76" spans="5:10" ht="11.25">
      <c r="E76" s="70"/>
      <c r="F76" s="70"/>
      <c r="G76" s="70"/>
      <c r="H76" s="70"/>
      <c r="I76" s="70"/>
      <c r="J76" s="59"/>
    </row>
    <row r="77" spans="5:10" ht="11.25">
      <c r="E77" s="70"/>
      <c r="F77" s="70"/>
      <c r="G77" s="70"/>
      <c r="H77" s="70"/>
      <c r="I77" s="70"/>
      <c r="J77" s="59"/>
    </row>
    <row r="78" spans="5:10" ht="11.25">
      <c r="E78" s="70"/>
      <c r="F78" s="70"/>
      <c r="G78" s="70"/>
      <c r="H78" s="70"/>
      <c r="I78" s="70"/>
      <c r="J78" s="59"/>
    </row>
    <row r="79" spans="5:10" ht="11.25">
      <c r="E79" s="70"/>
      <c r="F79" s="70"/>
      <c r="G79" s="70"/>
      <c r="H79" s="70"/>
      <c r="I79" s="70"/>
      <c r="J79" s="59"/>
    </row>
    <row r="80" spans="5:10" ht="11.25">
      <c r="E80" s="70"/>
      <c r="F80" s="70"/>
      <c r="G80" s="70"/>
      <c r="H80" s="70"/>
      <c r="I80" s="70"/>
      <c r="J80" s="59"/>
    </row>
    <row r="81" spans="5:10" ht="11.25">
      <c r="E81" s="70"/>
      <c r="F81" s="70"/>
      <c r="G81" s="70"/>
      <c r="H81" s="70"/>
      <c r="I81" s="70"/>
      <c r="J81" s="59"/>
    </row>
    <row r="82" spans="5:10" ht="11.25">
      <c r="E82" s="70"/>
      <c r="F82" s="70"/>
      <c r="G82" s="70"/>
      <c r="H82" s="70"/>
      <c r="I82" s="70"/>
      <c r="J82" s="59"/>
    </row>
    <row r="83" spans="5:10" ht="11.25">
      <c r="E83" s="70"/>
      <c r="F83" s="70"/>
      <c r="G83" s="70"/>
      <c r="H83" s="70"/>
      <c r="I83" s="70"/>
      <c r="J83" s="59"/>
    </row>
    <row r="84" spans="5:10" ht="11.25">
      <c r="E84" s="70"/>
      <c r="F84" s="70"/>
      <c r="G84" s="70"/>
      <c r="H84" s="70"/>
      <c r="I84" s="70"/>
      <c r="J84" s="59"/>
    </row>
    <row r="85" spans="5:10" ht="11.25">
      <c r="E85" s="70"/>
      <c r="F85" s="70"/>
      <c r="G85" s="70"/>
      <c r="H85" s="70"/>
      <c r="I85" s="70"/>
      <c r="J85" s="59"/>
    </row>
    <row r="86" spans="5:10" ht="11.25">
      <c r="E86" s="70"/>
      <c r="F86" s="70"/>
      <c r="G86" s="70"/>
      <c r="H86" s="70"/>
      <c r="I86" s="70"/>
      <c r="J86" s="59"/>
    </row>
    <row r="87" spans="5:10" ht="11.25">
      <c r="E87" s="70"/>
      <c r="F87" s="70"/>
      <c r="G87" s="70"/>
      <c r="H87" s="70"/>
      <c r="I87" s="70"/>
      <c r="J87" s="59"/>
    </row>
    <row r="88" spans="5:10" ht="11.25">
      <c r="E88" s="70"/>
      <c r="F88" s="70"/>
      <c r="G88" s="70"/>
      <c r="H88" s="70"/>
      <c r="I88" s="70"/>
      <c r="J88" s="59"/>
    </row>
    <row r="89" spans="5:10" ht="11.25">
      <c r="E89" s="70"/>
      <c r="F89" s="70"/>
      <c r="G89" s="70"/>
      <c r="H89" s="70"/>
      <c r="I89" s="70"/>
      <c r="J89" s="59"/>
    </row>
    <row r="90" spans="5:10" ht="11.25">
      <c r="E90" s="70"/>
      <c r="F90" s="70"/>
      <c r="G90" s="70"/>
      <c r="H90" s="70"/>
      <c r="I90" s="70"/>
      <c r="J90" s="59"/>
    </row>
    <row r="91" spans="5:10" ht="11.25">
      <c r="E91" s="70"/>
      <c r="F91" s="70"/>
      <c r="G91" s="70"/>
      <c r="H91" s="70"/>
      <c r="I91" s="70"/>
      <c r="J91" s="59"/>
    </row>
    <row r="92" spans="5:10" ht="11.25">
      <c r="E92" s="70"/>
      <c r="F92" s="70"/>
      <c r="G92" s="70"/>
      <c r="H92" s="70"/>
      <c r="I92" s="70"/>
      <c r="J92" s="59"/>
    </row>
    <row r="93" spans="5:10" ht="11.25">
      <c r="E93" s="70"/>
      <c r="F93" s="70"/>
      <c r="G93" s="70"/>
      <c r="H93" s="70"/>
      <c r="I93" s="70"/>
      <c r="J93" s="59"/>
    </row>
    <row r="94" spans="5:10" ht="11.25">
      <c r="E94" s="70"/>
      <c r="F94" s="70"/>
      <c r="G94" s="70"/>
      <c r="H94" s="70"/>
      <c r="I94" s="70"/>
      <c r="J94" s="59"/>
    </row>
    <row r="95" spans="5:10" ht="11.25">
      <c r="E95" s="70"/>
      <c r="F95" s="70"/>
      <c r="G95" s="70"/>
      <c r="H95" s="70"/>
      <c r="I95" s="70"/>
      <c r="J95" s="59"/>
    </row>
    <row r="96" spans="5:10" ht="11.25">
      <c r="E96" s="70"/>
      <c r="F96" s="70"/>
      <c r="G96" s="70"/>
      <c r="H96" s="70"/>
      <c r="I96" s="70"/>
      <c r="J96" s="59"/>
    </row>
    <row r="97" spans="5:10" ht="11.25">
      <c r="E97" s="70"/>
      <c r="F97" s="70"/>
      <c r="G97" s="70"/>
      <c r="H97" s="70"/>
      <c r="I97" s="70"/>
      <c r="J97" s="59"/>
    </row>
    <row r="98" spans="5:10" ht="11.25">
      <c r="E98" s="70"/>
      <c r="F98" s="70"/>
      <c r="G98" s="70"/>
      <c r="H98" s="70"/>
      <c r="I98" s="70"/>
      <c r="J98" s="59"/>
    </row>
    <row r="99" spans="5:10" ht="11.25">
      <c r="E99" s="70"/>
      <c r="F99" s="70"/>
      <c r="G99" s="70"/>
      <c r="H99" s="70"/>
      <c r="I99" s="70"/>
      <c r="J99" s="59"/>
    </row>
    <row r="100" spans="5:10" ht="11.25">
      <c r="E100" s="70"/>
      <c r="F100" s="70"/>
      <c r="G100" s="70"/>
      <c r="H100" s="70"/>
      <c r="I100" s="70"/>
      <c r="J100" s="59"/>
    </row>
    <row r="101" spans="5:10" ht="11.25">
      <c r="E101" s="70"/>
      <c r="F101" s="70"/>
      <c r="G101" s="70"/>
      <c r="H101" s="70"/>
      <c r="I101" s="70"/>
      <c r="J101" s="59"/>
    </row>
    <row r="102" spans="5:10" ht="11.25">
      <c r="E102" s="70"/>
      <c r="F102" s="70"/>
      <c r="G102" s="70"/>
      <c r="H102" s="70"/>
      <c r="I102" s="70"/>
      <c r="J102" s="59"/>
    </row>
    <row r="103" spans="5:10" ht="11.25">
      <c r="E103" s="70"/>
      <c r="F103" s="70"/>
      <c r="G103" s="70"/>
      <c r="H103" s="70"/>
      <c r="I103" s="70"/>
      <c r="J103" s="59"/>
    </row>
    <row r="104" spans="5:10" ht="11.25">
      <c r="E104" s="70"/>
      <c r="F104" s="70"/>
      <c r="G104" s="70"/>
      <c r="H104" s="70"/>
      <c r="I104" s="70"/>
      <c r="J104" s="59"/>
    </row>
    <row r="105" spans="5:10" ht="11.25">
      <c r="E105" s="70"/>
      <c r="F105" s="70"/>
      <c r="G105" s="70"/>
      <c r="H105" s="70"/>
      <c r="I105" s="70"/>
      <c r="J105" s="59"/>
    </row>
    <row r="106" spans="5:10" ht="11.25">
      <c r="E106" s="70"/>
      <c r="F106" s="70"/>
      <c r="G106" s="70"/>
      <c r="H106" s="70"/>
      <c r="I106" s="70"/>
      <c r="J106" s="59"/>
    </row>
    <row r="107" spans="5:10" ht="11.25">
      <c r="E107" s="70"/>
      <c r="F107" s="70"/>
      <c r="G107" s="70"/>
      <c r="H107" s="70"/>
      <c r="I107" s="70"/>
      <c r="J107" s="59"/>
    </row>
    <row r="108" spans="5:10" ht="11.25">
      <c r="E108" s="70"/>
      <c r="F108" s="70"/>
      <c r="G108" s="70"/>
      <c r="H108" s="70"/>
      <c r="I108" s="70"/>
      <c r="J108" s="59"/>
    </row>
    <row r="109" spans="5:10" ht="11.25">
      <c r="E109" s="70"/>
      <c r="F109" s="70"/>
      <c r="G109" s="70"/>
      <c r="H109" s="70"/>
      <c r="I109" s="70"/>
      <c r="J109" s="59"/>
    </row>
    <row r="110" spans="5:10" ht="11.25">
      <c r="E110" s="70"/>
      <c r="F110" s="70"/>
      <c r="G110" s="70"/>
      <c r="H110" s="70"/>
      <c r="I110" s="70"/>
      <c r="J110" s="59"/>
    </row>
    <row r="111" spans="5:10" ht="11.25">
      <c r="E111" s="70"/>
      <c r="F111" s="70"/>
      <c r="G111" s="70"/>
      <c r="H111" s="70"/>
      <c r="I111" s="70"/>
      <c r="J111" s="59"/>
    </row>
    <row r="112" spans="5:10" ht="11.25">
      <c r="E112" s="70"/>
      <c r="F112" s="70"/>
      <c r="G112" s="70"/>
      <c r="H112" s="70"/>
      <c r="I112" s="70"/>
      <c r="J112" s="59"/>
    </row>
    <row r="113" spans="5:10" ht="11.25">
      <c r="E113" s="70"/>
      <c r="F113" s="70"/>
      <c r="G113" s="70"/>
      <c r="H113" s="70"/>
      <c r="I113" s="70"/>
      <c r="J113" s="59"/>
    </row>
    <row r="114" spans="5:10" ht="11.25">
      <c r="E114" s="70"/>
      <c r="F114" s="70"/>
      <c r="G114" s="70"/>
      <c r="H114" s="70"/>
      <c r="I114" s="70"/>
      <c r="J114" s="59"/>
    </row>
    <row r="115" spans="5:10" ht="11.25">
      <c r="E115" s="70"/>
      <c r="F115" s="70"/>
      <c r="G115" s="70"/>
      <c r="H115" s="70"/>
      <c r="I115" s="70"/>
      <c r="J115" s="59"/>
    </row>
    <row r="116" spans="5:10" ht="11.25">
      <c r="E116" s="70"/>
      <c r="F116" s="70"/>
      <c r="G116" s="70"/>
      <c r="H116" s="70"/>
      <c r="I116" s="70"/>
      <c r="J116" s="59"/>
    </row>
    <row r="117" spans="5:10" ht="11.25">
      <c r="E117" s="70"/>
      <c r="F117" s="70"/>
      <c r="G117" s="70"/>
      <c r="H117" s="70"/>
      <c r="I117" s="70"/>
      <c r="J117" s="59"/>
    </row>
    <row r="118" spans="5:10" ht="11.25">
      <c r="E118" s="70"/>
      <c r="F118" s="70"/>
      <c r="G118" s="70"/>
      <c r="H118" s="70"/>
      <c r="I118" s="70"/>
      <c r="J118" s="59"/>
    </row>
    <row r="119" spans="5:10" ht="11.25">
      <c r="E119" s="70"/>
      <c r="F119" s="70"/>
      <c r="G119" s="70"/>
      <c r="H119" s="70"/>
      <c r="I119" s="70"/>
      <c r="J119" s="59"/>
    </row>
    <row r="120" spans="5:10" ht="11.25">
      <c r="E120" s="70"/>
      <c r="F120" s="70"/>
      <c r="G120" s="70"/>
      <c r="H120" s="70"/>
      <c r="I120" s="70"/>
      <c r="J120" s="59"/>
    </row>
    <row r="121" spans="5:10" ht="11.25">
      <c r="E121" s="70"/>
      <c r="F121" s="70"/>
      <c r="G121" s="70"/>
      <c r="H121" s="70"/>
      <c r="I121" s="70"/>
      <c r="J121" s="59"/>
    </row>
    <row r="122" spans="5:10" ht="11.25">
      <c r="E122" s="70"/>
      <c r="F122" s="70"/>
      <c r="G122" s="70"/>
      <c r="H122" s="70"/>
      <c r="I122" s="70"/>
      <c r="J122" s="59"/>
    </row>
    <row r="123" spans="5:10" ht="11.25">
      <c r="E123" s="70"/>
      <c r="F123" s="70"/>
      <c r="G123" s="70"/>
      <c r="H123" s="70"/>
      <c r="I123" s="70"/>
      <c r="J123" s="59"/>
    </row>
    <row r="124" spans="5:10" ht="11.25">
      <c r="E124" s="70"/>
      <c r="F124" s="70"/>
      <c r="G124" s="70"/>
      <c r="H124" s="70"/>
      <c r="I124" s="70"/>
      <c r="J124" s="59"/>
    </row>
    <row r="125" spans="5:10" ht="11.25">
      <c r="E125" s="70"/>
      <c r="F125" s="70"/>
      <c r="G125" s="70"/>
      <c r="H125" s="70"/>
      <c r="I125" s="70"/>
      <c r="J125" s="59"/>
    </row>
    <row r="126" spans="5:10" ht="11.25">
      <c r="E126" s="70"/>
      <c r="F126" s="70"/>
      <c r="G126" s="70"/>
      <c r="H126" s="70"/>
      <c r="I126" s="70"/>
      <c r="J126" s="59"/>
    </row>
    <row r="127" spans="5:10" ht="11.25">
      <c r="E127" s="70"/>
      <c r="F127" s="70"/>
      <c r="G127" s="70"/>
      <c r="H127" s="70"/>
      <c r="I127" s="70"/>
      <c r="J127" s="59"/>
    </row>
    <row r="128" spans="5:10" ht="11.25">
      <c r="E128" s="70"/>
      <c r="F128" s="70"/>
      <c r="G128" s="70"/>
      <c r="H128" s="70"/>
      <c r="I128" s="70"/>
      <c r="J128" s="59"/>
    </row>
    <row r="129" spans="5:10" ht="11.25">
      <c r="E129" s="70"/>
      <c r="F129" s="70"/>
      <c r="G129" s="70"/>
      <c r="H129" s="70"/>
      <c r="I129" s="70"/>
      <c r="J129" s="59"/>
    </row>
    <row r="130" spans="5:10" ht="11.25">
      <c r="E130" s="70"/>
      <c r="F130" s="70"/>
      <c r="G130" s="70"/>
      <c r="H130" s="70"/>
      <c r="I130" s="70"/>
      <c r="J130" s="59"/>
    </row>
    <row r="131" spans="5:10" ht="11.25">
      <c r="E131" s="70"/>
      <c r="F131" s="70"/>
      <c r="G131" s="70"/>
      <c r="H131" s="70"/>
      <c r="I131" s="70"/>
      <c r="J131" s="59"/>
    </row>
    <row r="132" spans="5:10" ht="11.25">
      <c r="E132" s="70"/>
      <c r="F132" s="70"/>
      <c r="G132" s="70"/>
      <c r="H132" s="70"/>
      <c r="I132" s="70"/>
      <c r="J132" s="59"/>
    </row>
    <row r="133" spans="5:10" ht="11.25">
      <c r="E133" s="70"/>
      <c r="F133" s="70"/>
      <c r="G133" s="70"/>
      <c r="H133" s="70"/>
      <c r="I133" s="70"/>
      <c r="J133" s="59"/>
    </row>
    <row r="134" spans="5:10" ht="11.25">
      <c r="E134" s="70"/>
      <c r="F134" s="70"/>
      <c r="G134" s="70"/>
      <c r="H134" s="70"/>
      <c r="I134" s="70"/>
      <c r="J134" s="59"/>
    </row>
    <row r="135" spans="5:10" ht="11.25">
      <c r="E135" s="70"/>
      <c r="F135" s="70"/>
      <c r="G135" s="70"/>
      <c r="H135" s="70"/>
      <c r="I135" s="70"/>
      <c r="J135" s="59"/>
    </row>
    <row r="136" spans="5:10" ht="11.25">
      <c r="E136" s="70"/>
      <c r="F136" s="70"/>
      <c r="G136" s="70"/>
      <c r="H136" s="70"/>
      <c r="I136" s="70"/>
      <c r="J136" s="59"/>
    </row>
    <row r="137" spans="5:10" ht="11.25">
      <c r="E137" s="70"/>
      <c r="F137" s="70"/>
      <c r="G137" s="70"/>
      <c r="H137" s="70"/>
      <c r="I137" s="70"/>
      <c r="J137" s="59"/>
    </row>
    <row r="138" spans="5:10" ht="11.25">
      <c r="E138" s="70"/>
      <c r="F138" s="70"/>
      <c r="G138" s="70"/>
      <c r="H138" s="70"/>
      <c r="I138" s="70"/>
      <c r="J138" s="59"/>
    </row>
    <row r="139" spans="5:10" ht="11.25">
      <c r="E139" s="70"/>
      <c r="F139" s="70"/>
      <c r="G139" s="70"/>
      <c r="H139" s="70"/>
      <c r="I139" s="70"/>
      <c r="J139" s="59"/>
    </row>
    <row r="140" spans="5:10" ht="11.25">
      <c r="E140" s="70"/>
      <c r="F140" s="70"/>
      <c r="G140" s="70"/>
      <c r="H140" s="70"/>
      <c r="I140" s="70"/>
      <c r="J140" s="59"/>
    </row>
    <row r="141" spans="5:10" ht="11.25">
      <c r="E141" s="70"/>
      <c r="F141" s="70"/>
      <c r="G141" s="70"/>
      <c r="H141" s="70"/>
      <c r="I141" s="70"/>
      <c r="J141" s="59"/>
    </row>
    <row r="142" spans="5:10" ht="11.25">
      <c r="E142" s="70"/>
      <c r="F142" s="70"/>
      <c r="G142" s="70"/>
      <c r="H142" s="70"/>
      <c r="I142" s="70"/>
      <c r="J142" s="59"/>
    </row>
    <row r="143" spans="5:10" ht="11.25">
      <c r="E143" s="70"/>
      <c r="F143" s="70"/>
      <c r="G143" s="70"/>
      <c r="H143" s="70"/>
      <c r="I143" s="70"/>
      <c r="J143" s="59"/>
    </row>
    <row r="144" spans="5:10" ht="11.25">
      <c r="E144" s="70"/>
      <c r="F144" s="70"/>
      <c r="G144" s="70"/>
      <c r="H144" s="70"/>
      <c r="I144" s="70"/>
      <c r="J144" s="59"/>
    </row>
    <row r="145" spans="5:10" ht="11.25">
      <c r="E145" s="70"/>
      <c r="F145" s="70"/>
      <c r="G145" s="70"/>
      <c r="H145" s="70"/>
      <c r="I145" s="70"/>
      <c r="J145" s="59"/>
    </row>
    <row r="146" spans="5:10" ht="11.25">
      <c r="E146" s="70"/>
      <c r="F146" s="70"/>
      <c r="G146" s="70"/>
      <c r="H146" s="70"/>
      <c r="I146" s="70"/>
      <c r="J146" s="59"/>
    </row>
    <row r="147" spans="5:10" ht="11.25">
      <c r="E147" s="70"/>
      <c r="F147" s="70"/>
      <c r="G147" s="70"/>
      <c r="H147" s="70"/>
      <c r="I147" s="70"/>
      <c r="J147" s="59"/>
    </row>
    <row r="148" spans="5:10" ht="11.25">
      <c r="E148" s="70"/>
      <c r="F148" s="70"/>
      <c r="G148" s="70"/>
      <c r="H148" s="70"/>
      <c r="I148" s="70"/>
      <c r="J148" s="59"/>
    </row>
    <row r="149" spans="5:10" ht="11.25">
      <c r="E149" s="70"/>
      <c r="F149" s="70"/>
      <c r="G149" s="70"/>
      <c r="H149" s="70"/>
      <c r="I149" s="70"/>
      <c r="J149" s="59"/>
    </row>
    <row r="150" spans="5:10" ht="11.25">
      <c r="E150" s="70"/>
      <c r="F150" s="70"/>
      <c r="G150" s="70"/>
      <c r="H150" s="70"/>
      <c r="I150" s="70"/>
      <c r="J150" s="59"/>
    </row>
    <row r="151" spans="5:10" ht="11.25">
      <c r="E151" s="70"/>
      <c r="F151" s="70"/>
      <c r="G151" s="70"/>
      <c r="H151" s="70"/>
      <c r="I151" s="70"/>
      <c r="J151" s="59"/>
    </row>
    <row r="152" spans="5:10" ht="11.25">
      <c r="E152" s="70"/>
      <c r="F152" s="70"/>
      <c r="G152" s="70"/>
      <c r="H152" s="70"/>
      <c r="I152" s="70"/>
      <c r="J152" s="59"/>
    </row>
    <row r="153" spans="5:10" ht="11.25">
      <c r="E153" s="70"/>
      <c r="F153" s="70"/>
      <c r="G153" s="70"/>
      <c r="H153" s="70"/>
      <c r="I153" s="70"/>
      <c r="J153" s="59"/>
    </row>
    <row r="154" spans="5:10" ht="11.25">
      <c r="E154" s="70"/>
      <c r="F154" s="70"/>
      <c r="G154" s="70"/>
      <c r="H154" s="70"/>
      <c r="I154" s="70"/>
      <c r="J154" s="59"/>
    </row>
    <row r="155" spans="5:10" ht="11.25">
      <c r="E155" s="70"/>
      <c r="F155" s="70"/>
      <c r="G155" s="70"/>
      <c r="H155" s="70"/>
      <c r="I155" s="70"/>
      <c r="J155" s="59"/>
    </row>
    <row r="156" spans="5:10" ht="11.25">
      <c r="E156" s="70"/>
      <c r="F156" s="70"/>
      <c r="G156" s="70"/>
      <c r="H156" s="70"/>
      <c r="I156" s="70"/>
      <c r="J156" s="59"/>
    </row>
    <row r="157" spans="5:10" ht="11.25">
      <c r="E157" s="70"/>
      <c r="F157" s="70"/>
      <c r="G157" s="70"/>
      <c r="H157" s="70"/>
      <c r="I157" s="70"/>
      <c r="J157" s="59"/>
    </row>
    <row r="158" spans="5:10" ht="11.25">
      <c r="E158" s="70"/>
      <c r="F158" s="70"/>
      <c r="G158" s="70"/>
      <c r="H158" s="70"/>
      <c r="I158" s="70"/>
      <c r="J158" s="59"/>
    </row>
    <row r="159" spans="5:10" ht="11.25">
      <c r="E159" s="70"/>
      <c r="F159" s="70"/>
      <c r="G159" s="70"/>
      <c r="H159" s="70"/>
      <c r="I159" s="70"/>
      <c r="J159" s="59"/>
    </row>
    <row r="160" spans="5:10" ht="11.25">
      <c r="E160" s="70"/>
      <c r="F160" s="70"/>
      <c r="G160" s="70"/>
      <c r="H160" s="70"/>
      <c r="I160" s="70"/>
      <c r="J160" s="59"/>
    </row>
    <row r="161" spans="5:10" ht="11.25">
      <c r="E161" s="70"/>
      <c r="F161" s="70"/>
      <c r="G161" s="70"/>
      <c r="H161" s="70"/>
      <c r="I161" s="70"/>
      <c r="J161" s="59"/>
    </row>
    <row r="162" spans="5:10" ht="11.25">
      <c r="E162" s="70"/>
      <c r="F162" s="70"/>
      <c r="G162" s="70"/>
      <c r="H162" s="70"/>
      <c r="I162" s="70"/>
      <c r="J162" s="59"/>
    </row>
    <row r="163" spans="5:10" ht="11.25">
      <c r="E163" s="70"/>
      <c r="F163" s="70"/>
      <c r="G163" s="70"/>
      <c r="H163" s="70"/>
      <c r="I163" s="70"/>
      <c r="J163" s="59"/>
    </row>
    <row r="164" spans="5:10" ht="11.25">
      <c r="E164" s="70"/>
      <c r="F164" s="70"/>
      <c r="G164" s="70"/>
      <c r="H164" s="70"/>
      <c r="I164" s="70"/>
      <c r="J164" s="59"/>
    </row>
    <row r="165" spans="5:10" ht="11.25">
      <c r="E165" s="70"/>
      <c r="F165" s="70"/>
      <c r="G165" s="70"/>
      <c r="H165" s="70"/>
      <c r="I165" s="70"/>
      <c r="J165" s="59"/>
    </row>
    <row r="166" spans="5:10" ht="11.25">
      <c r="E166" s="70"/>
      <c r="F166" s="70"/>
      <c r="G166" s="70"/>
      <c r="H166" s="70"/>
      <c r="I166" s="70"/>
      <c r="J166" s="59"/>
    </row>
    <row r="167" spans="5:10" ht="11.25">
      <c r="E167" s="70"/>
      <c r="F167" s="70"/>
      <c r="G167" s="70"/>
      <c r="H167" s="70"/>
      <c r="I167" s="70"/>
      <c r="J167" s="59"/>
    </row>
    <row r="168" spans="5:10" ht="11.25">
      <c r="E168" s="70"/>
      <c r="F168" s="70"/>
      <c r="G168" s="70"/>
      <c r="H168" s="70"/>
      <c r="I168" s="70"/>
      <c r="J168" s="59"/>
    </row>
    <row r="169" spans="5:10" ht="11.25">
      <c r="E169" s="70"/>
      <c r="F169" s="70"/>
      <c r="G169" s="70"/>
      <c r="H169" s="70"/>
      <c r="I169" s="70"/>
      <c r="J169" s="59"/>
    </row>
    <row r="170" spans="5:10" ht="11.25">
      <c r="E170" s="70"/>
      <c r="F170" s="70"/>
      <c r="G170" s="70"/>
      <c r="H170" s="70"/>
      <c r="I170" s="70"/>
      <c r="J170" s="59"/>
    </row>
    <row r="171" spans="5:10" ht="11.25">
      <c r="E171" s="70"/>
      <c r="F171" s="70"/>
      <c r="G171" s="70"/>
      <c r="H171" s="70"/>
      <c r="I171" s="70"/>
      <c r="J171" s="59"/>
    </row>
    <row r="172" spans="5:10" ht="11.25">
      <c r="E172" s="70"/>
      <c r="F172" s="70"/>
      <c r="G172" s="70"/>
      <c r="H172" s="70"/>
      <c r="I172" s="70"/>
      <c r="J172" s="59"/>
    </row>
    <row r="173" spans="5:10" ht="11.25">
      <c r="E173" s="70"/>
      <c r="F173" s="70"/>
      <c r="G173" s="70"/>
      <c r="H173" s="70"/>
      <c r="I173" s="70"/>
      <c r="J173" s="59"/>
    </row>
    <row r="174" spans="5:10" ht="11.25">
      <c r="E174" s="70"/>
      <c r="F174" s="70"/>
      <c r="G174" s="70"/>
      <c r="H174" s="70"/>
      <c r="I174" s="70"/>
      <c r="J174" s="59"/>
    </row>
    <row r="175" spans="5:10" ht="11.25">
      <c r="E175" s="70"/>
      <c r="F175" s="70"/>
      <c r="G175" s="70"/>
      <c r="H175" s="70"/>
      <c r="I175" s="70"/>
      <c r="J175" s="59"/>
    </row>
    <row r="176" spans="5:10" ht="11.25">
      <c r="E176" s="70"/>
      <c r="F176" s="70"/>
      <c r="G176" s="70"/>
      <c r="H176" s="70"/>
      <c r="I176" s="70"/>
      <c r="J176" s="59"/>
    </row>
    <row r="177" spans="5:10" ht="11.25">
      <c r="E177" s="70"/>
      <c r="F177" s="70"/>
      <c r="G177" s="70"/>
      <c r="H177" s="70"/>
      <c r="I177" s="70"/>
      <c r="J177" s="59"/>
    </row>
    <row r="178" spans="5:10" ht="11.25">
      <c r="E178" s="70"/>
      <c r="F178" s="70"/>
      <c r="G178" s="70"/>
      <c r="H178" s="70"/>
      <c r="I178" s="70"/>
      <c r="J178" s="59"/>
    </row>
    <row r="179" spans="5:10" ht="11.25">
      <c r="E179" s="70"/>
      <c r="F179" s="70"/>
      <c r="G179" s="70"/>
      <c r="H179" s="70"/>
      <c r="I179" s="70"/>
      <c r="J179" s="59"/>
    </row>
    <row r="180" spans="5:10" ht="11.25">
      <c r="E180" s="70"/>
      <c r="F180" s="70"/>
      <c r="G180" s="70"/>
      <c r="H180" s="70"/>
      <c r="I180" s="70"/>
      <c r="J180" s="59"/>
    </row>
    <row r="181" spans="5:10" ht="11.25">
      <c r="E181" s="70"/>
      <c r="F181" s="70"/>
      <c r="G181" s="70"/>
      <c r="H181" s="70"/>
      <c r="I181" s="70"/>
      <c r="J181" s="59"/>
    </row>
    <row r="182" spans="5:10" ht="11.25">
      <c r="E182" s="70"/>
      <c r="F182" s="70"/>
      <c r="G182" s="70"/>
      <c r="H182" s="70"/>
      <c r="I182" s="70"/>
      <c r="J182" s="59"/>
    </row>
    <row r="183" spans="5:10" ht="11.25">
      <c r="E183" s="70"/>
      <c r="F183" s="70"/>
      <c r="G183" s="70"/>
      <c r="H183" s="70"/>
      <c r="I183" s="70"/>
      <c r="J183" s="59"/>
    </row>
    <row r="184" spans="5:10" ht="11.25">
      <c r="E184" s="70"/>
      <c r="F184" s="70"/>
      <c r="G184" s="70"/>
      <c r="H184" s="70"/>
      <c r="I184" s="70"/>
      <c r="J184" s="59"/>
    </row>
    <row r="185" spans="5:10" ht="11.25">
      <c r="E185" s="70"/>
      <c r="F185" s="70"/>
      <c r="G185" s="70"/>
      <c r="H185" s="70"/>
      <c r="I185" s="70"/>
      <c r="J185" s="59"/>
    </row>
    <row r="186" spans="5:10" ht="11.25">
      <c r="E186" s="70"/>
      <c r="F186" s="70"/>
      <c r="G186" s="70"/>
      <c r="H186" s="70"/>
      <c r="I186" s="70"/>
      <c r="J186" s="59"/>
    </row>
    <row r="187" spans="5:10" ht="11.25">
      <c r="E187" s="70"/>
      <c r="F187" s="70"/>
      <c r="G187" s="70"/>
      <c r="H187" s="70"/>
      <c r="I187" s="70"/>
      <c r="J187" s="59"/>
    </row>
    <row r="188" spans="5:10" ht="11.25">
      <c r="E188" s="70"/>
      <c r="F188" s="70"/>
      <c r="G188" s="70"/>
      <c r="H188" s="70"/>
      <c r="I188" s="70"/>
      <c r="J188" s="59"/>
    </row>
    <row r="189" spans="5:10" ht="11.25">
      <c r="E189" s="70"/>
      <c r="F189" s="70"/>
      <c r="G189" s="70"/>
      <c r="H189" s="70"/>
      <c r="I189" s="70"/>
      <c r="J189" s="59"/>
    </row>
    <row r="190" spans="5:10" ht="11.25">
      <c r="E190" s="70"/>
      <c r="F190" s="70"/>
      <c r="G190" s="70"/>
      <c r="H190" s="70"/>
      <c r="I190" s="70"/>
      <c r="J190" s="59"/>
    </row>
    <row r="191" spans="5:10" ht="11.25">
      <c r="E191" s="70"/>
      <c r="F191" s="70"/>
      <c r="G191" s="70"/>
      <c r="H191" s="70"/>
      <c r="I191" s="70"/>
      <c r="J191" s="59"/>
    </row>
    <row r="192" spans="5:10" ht="11.25">
      <c r="E192" s="70"/>
      <c r="F192" s="70"/>
      <c r="G192" s="70"/>
      <c r="H192" s="70"/>
      <c r="I192" s="70"/>
      <c r="J192" s="59"/>
    </row>
    <row r="193" spans="5:10" ht="11.25">
      <c r="E193" s="70"/>
      <c r="F193" s="70"/>
      <c r="G193" s="70"/>
      <c r="H193" s="70"/>
      <c r="I193" s="70"/>
      <c r="J193" s="59"/>
    </row>
    <row r="194" spans="5:10" ht="11.25">
      <c r="E194" s="70"/>
      <c r="F194" s="70"/>
      <c r="G194" s="70"/>
      <c r="H194" s="70"/>
      <c r="I194" s="70"/>
      <c r="J194" s="59"/>
    </row>
    <row r="195" spans="5:10" ht="11.25">
      <c r="E195" s="70"/>
      <c r="F195" s="70"/>
      <c r="G195" s="70"/>
      <c r="H195" s="70"/>
      <c r="I195" s="70"/>
      <c r="J195" s="59"/>
    </row>
    <row r="196" spans="5:10" ht="11.25">
      <c r="E196" s="70"/>
      <c r="F196" s="70"/>
      <c r="G196" s="70"/>
      <c r="H196" s="70"/>
      <c r="I196" s="70"/>
      <c r="J196" s="59"/>
    </row>
    <row r="197" spans="5:10" ht="11.25">
      <c r="E197" s="70"/>
      <c r="F197" s="70"/>
      <c r="G197" s="70"/>
      <c r="H197" s="70"/>
      <c r="I197" s="70"/>
      <c r="J197" s="59"/>
    </row>
    <row r="198" spans="5:10" ht="11.25">
      <c r="E198" s="70"/>
      <c r="F198" s="70"/>
      <c r="G198" s="70"/>
      <c r="H198" s="70"/>
      <c r="I198" s="70"/>
      <c r="J198" s="59"/>
    </row>
    <row r="199" spans="5:10" ht="11.25">
      <c r="E199" s="70"/>
      <c r="F199" s="70"/>
      <c r="G199" s="70"/>
      <c r="H199" s="70"/>
      <c r="I199" s="70"/>
      <c r="J199" s="59"/>
    </row>
    <row r="200" spans="5:10" ht="11.25">
      <c r="E200" s="70"/>
      <c r="F200" s="70"/>
      <c r="G200" s="70"/>
      <c r="H200" s="70"/>
      <c r="I200" s="70"/>
      <c r="J200" s="59"/>
    </row>
    <row r="201" spans="5:10" ht="11.25">
      <c r="E201" s="70"/>
      <c r="F201" s="70"/>
      <c r="G201" s="70"/>
      <c r="H201" s="70"/>
      <c r="I201" s="70"/>
      <c r="J201" s="59"/>
    </row>
    <row r="202" spans="5:10" ht="11.25">
      <c r="E202" s="70"/>
      <c r="F202" s="70"/>
      <c r="G202" s="70"/>
      <c r="H202" s="70"/>
      <c r="I202" s="70"/>
      <c r="J202" s="59"/>
    </row>
    <row r="203" spans="5:10" ht="11.25">
      <c r="E203" s="70"/>
      <c r="F203" s="70"/>
      <c r="G203" s="70"/>
      <c r="H203" s="70"/>
      <c r="I203" s="70"/>
      <c r="J203" s="59"/>
    </row>
    <row r="204" spans="5:10" ht="11.25">
      <c r="E204" s="70"/>
      <c r="F204" s="70"/>
      <c r="G204" s="70"/>
      <c r="H204" s="70"/>
      <c r="I204" s="70"/>
      <c r="J204" s="59"/>
    </row>
    <row r="205" spans="5:10" ht="11.25">
      <c r="E205" s="70"/>
      <c r="F205" s="70"/>
      <c r="G205" s="70"/>
      <c r="H205" s="70"/>
      <c r="I205" s="70"/>
      <c r="J205" s="59"/>
    </row>
    <row r="206" spans="5:10" ht="11.25">
      <c r="E206" s="70"/>
      <c r="F206" s="70"/>
      <c r="G206" s="70"/>
      <c r="H206" s="70"/>
      <c r="I206" s="70"/>
      <c r="J206" s="59"/>
    </row>
    <row r="207" spans="5:10" ht="11.25">
      <c r="E207" s="70"/>
      <c r="F207" s="70"/>
      <c r="G207" s="70"/>
      <c r="H207" s="70"/>
      <c r="I207" s="70"/>
      <c r="J207" s="59"/>
    </row>
    <row r="208" spans="5:10" ht="11.25">
      <c r="E208" s="70"/>
      <c r="F208" s="70"/>
      <c r="G208" s="70"/>
      <c r="H208" s="70"/>
      <c r="I208" s="70"/>
      <c r="J208" s="59"/>
    </row>
    <row r="209" spans="5:10" ht="11.25">
      <c r="E209" s="70"/>
      <c r="F209" s="70"/>
      <c r="G209" s="70"/>
      <c r="H209" s="70"/>
      <c r="I209" s="70"/>
      <c r="J209" s="59"/>
    </row>
    <row r="210" spans="5:10" ht="11.25">
      <c r="E210" s="70"/>
      <c r="F210" s="70"/>
      <c r="G210" s="70"/>
      <c r="H210" s="70"/>
      <c r="I210" s="70"/>
      <c r="J210" s="59"/>
    </row>
    <row r="211" spans="5:10" ht="11.25">
      <c r="E211" s="70"/>
      <c r="F211" s="70"/>
      <c r="G211" s="70"/>
      <c r="H211" s="70"/>
      <c r="I211" s="70"/>
      <c r="J211" s="59"/>
    </row>
    <row r="212" spans="5:10" ht="11.25">
      <c r="E212" s="70"/>
      <c r="F212" s="70"/>
      <c r="G212" s="70"/>
      <c r="H212" s="70"/>
      <c r="I212" s="70"/>
      <c r="J212" s="59"/>
    </row>
    <row r="213" spans="5:10" ht="11.25">
      <c r="E213" s="70"/>
      <c r="F213" s="70"/>
      <c r="G213" s="70"/>
      <c r="H213" s="70"/>
      <c r="I213" s="70"/>
      <c r="J213" s="59"/>
    </row>
    <row r="214" spans="5:10" ht="11.25">
      <c r="E214" s="70"/>
      <c r="F214" s="70"/>
      <c r="G214" s="70"/>
      <c r="H214" s="70"/>
      <c r="I214" s="70"/>
      <c r="J214" s="59"/>
    </row>
    <row r="215" spans="5:10" ht="11.25">
      <c r="E215" s="70"/>
      <c r="F215" s="70"/>
      <c r="G215" s="70"/>
      <c r="H215" s="70"/>
      <c r="I215" s="70"/>
      <c r="J215" s="59"/>
    </row>
    <row r="216" spans="5:10" ht="11.25">
      <c r="E216" s="70"/>
      <c r="F216" s="70"/>
      <c r="G216" s="70"/>
      <c r="H216" s="70"/>
      <c r="I216" s="70"/>
      <c r="J216" s="59"/>
    </row>
    <row r="217" spans="5:10" ht="11.25">
      <c r="E217" s="70"/>
      <c r="F217" s="70"/>
      <c r="G217" s="70"/>
      <c r="H217" s="70"/>
      <c r="I217" s="70"/>
      <c r="J217" s="59"/>
    </row>
    <row r="218" spans="5:10" ht="11.25">
      <c r="E218" s="70"/>
      <c r="F218" s="70"/>
      <c r="G218" s="70"/>
      <c r="H218" s="70"/>
      <c r="I218" s="70"/>
      <c r="J218" s="59"/>
    </row>
    <row r="219" spans="5:10" ht="11.25">
      <c r="E219" s="70"/>
      <c r="F219" s="70"/>
      <c r="G219" s="70"/>
      <c r="H219" s="70"/>
      <c r="I219" s="70"/>
      <c r="J219" s="59"/>
    </row>
    <row r="220" spans="5:10" ht="11.25">
      <c r="E220" s="70"/>
      <c r="F220" s="70"/>
      <c r="G220" s="70"/>
      <c r="H220" s="70"/>
      <c r="I220" s="70"/>
      <c r="J220" s="59"/>
    </row>
    <row r="221" spans="5:10" ht="11.25">
      <c r="E221" s="70"/>
      <c r="F221" s="70"/>
      <c r="G221" s="70"/>
      <c r="H221" s="70"/>
      <c r="I221" s="70"/>
      <c r="J221" s="59"/>
    </row>
    <row r="222" spans="5:10" ht="11.25">
      <c r="E222" s="70"/>
      <c r="F222" s="70"/>
      <c r="G222" s="70"/>
      <c r="H222" s="70"/>
      <c r="I222" s="70"/>
      <c r="J222" s="59"/>
    </row>
    <row r="223" spans="5:10" ht="11.25">
      <c r="E223" s="70"/>
      <c r="F223" s="70"/>
      <c r="G223" s="70"/>
      <c r="H223" s="70"/>
      <c r="I223" s="70"/>
      <c r="J223" s="59"/>
    </row>
    <row r="224" spans="5:10" ht="11.25">
      <c r="E224" s="70"/>
      <c r="F224" s="70"/>
      <c r="G224" s="70"/>
      <c r="H224" s="70"/>
      <c r="I224" s="70"/>
      <c r="J224" s="59"/>
    </row>
    <row r="225" spans="5:10" ht="11.25">
      <c r="E225" s="70"/>
      <c r="F225" s="70"/>
      <c r="G225" s="70"/>
      <c r="H225" s="70"/>
      <c r="I225" s="70"/>
      <c r="J225" s="59"/>
    </row>
    <row r="226" spans="5:10" ht="11.25">
      <c r="E226" s="70"/>
      <c r="F226" s="70"/>
      <c r="G226" s="70"/>
      <c r="H226" s="70"/>
      <c r="I226" s="70"/>
      <c r="J226" s="59"/>
    </row>
    <row r="227" spans="5:10" ht="11.25">
      <c r="E227" s="70"/>
      <c r="F227" s="70"/>
      <c r="G227" s="70"/>
      <c r="H227" s="70"/>
      <c r="I227" s="70"/>
      <c r="J227" s="59"/>
    </row>
    <row r="228" spans="5:10" ht="11.25">
      <c r="E228" s="70"/>
      <c r="F228" s="70"/>
      <c r="G228" s="70"/>
      <c r="H228" s="70"/>
      <c r="I228" s="70"/>
      <c r="J228" s="59"/>
    </row>
    <row r="229" spans="5:10" ht="11.25">
      <c r="E229" s="70"/>
      <c r="F229" s="70"/>
      <c r="G229" s="70"/>
      <c r="H229" s="70"/>
      <c r="I229" s="70"/>
      <c r="J229" s="59"/>
    </row>
    <row r="230" spans="5:10" ht="11.25">
      <c r="E230" s="70"/>
      <c r="F230" s="70"/>
      <c r="G230" s="70"/>
      <c r="H230" s="70"/>
      <c r="I230" s="70"/>
      <c r="J230" s="59"/>
    </row>
    <row r="231" spans="5:10" ht="11.25">
      <c r="E231" s="70"/>
      <c r="F231" s="70"/>
      <c r="G231" s="70"/>
      <c r="H231" s="70"/>
      <c r="I231" s="70"/>
      <c r="J231" s="59"/>
    </row>
    <row r="232" spans="5:10" ht="11.25">
      <c r="E232" s="70"/>
      <c r="F232" s="70"/>
      <c r="G232" s="70"/>
      <c r="H232" s="70"/>
      <c r="I232" s="70"/>
      <c r="J232" s="59"/>
    </row>
    <row r="233" spans="5:10" ht="11.25">
      <c r="E233" s="70"/>
      <c r="F233" s="70"/>
      <c r="G233" s="70"/>
      <c r="H233" s="70"/>
      <c r="I233" s="70"/>
      <c r="J233" s="59"/>
    </row>
    <row r="234" spans="5:10" ht="11.25">
      <c r="E234" s="70"/>
      <c r="F234" s="70"/>
      <c r="G234" s="70"/>
      <c r="H234" s="70"/>
      <c r="I234" s="70"/>
      <c r="J234" s="59"/>
    </row>
    <row r="235" spans="5:10" ht="11.25">
      <c r="E235" s="70"/>
      <c r="F235" s="70"/>
      <c r="G235" s="70"/>
      <c r="H235" s="70"/>
      <c r="I235" s="70"/>
      <c r="J235" s="59"/>
    </row>
    <row r="236" spans="5:10" ht="11.25">
      <c r="E236" s="70"/>
      <c r="F236" s="70"/>
      <c r="G236" s="70"/>
      <c r="H236" s="70"/>
      <c r="I236" s="70"/>
      <c r="J236" s="59"/>
    </row>
    <row r="237" spans="5:10" ht="11.25">
      <c r="E237" s="70"/>
      <c r="F237" s="70"/>
      <c r="G237" s="70"/>
      <c r="H237" s="70"/>
      <c r="I237" s="70"/>
      <c r="J237" s="59"/>
    </row>
    <row r="238" spans="5:10" ht="11.25">
      <c r="E238" s="70"/>
      <c r="F238" s="70"/>
      <c r="G238" s="70"/>
      <c r="H238" s="70"/>
      <c r="I238" s="70"/>
      <c r="J238" s="59"/>
    </row>
    <row r="239" spans="5:10" ht="11.25">
      <c r="E239" s="70"/>
      <c r="F239" s="70"/>
      <c r="G239" s="70"/>
      <c r="H239" s="70"/>
      <c r="I239" s="70"/>
      <c r="J239" s="59"/>
    </row>
    <row r="240" spans="5:10" ht="11.25">
      <c r="E240" s="70"/>
      <c r="F240" s="70"/>
      <c r="G240" s="70"/>
      <c r="H240" s="70"/>
      <c r="I240" s="70"/>
      <c r="J240" s="59"/>
    </row>
    <row r="241" spans="5:10" ht="11.25">
      <c r="E241" s="70"/>
      <c r="F241" s="70"/>
      <c r="G241" s="70"/>
      <c r="H241" s="70"/>
      <c r="I241" s="70"/>
      <c r="J241" s="59"/>
    </row>
    <row r="242" spans="5:10" ht="11.25">
      <c r="E242" s="70"/>
      <c r="F242" s="70"/>
      <c r="G242" s="70"/>
      <c r="H242" s="70"/>
      <c r="I242" s="70"/>
      <c r="J242" s="59"/>
    </row>
    <row r="243" spans="5:10" ht="11.25">
      <c r="E243" s="70"/>
      <c r="F243" s="70"/>
      <c r="G243" s="70"/>
      <c r="H243" s="70"/>
      <c r="I243" s="70"/>
      <c r="J243" s="59"/>
    </row>
    <row r="244" spans="5:10" ht="11.25">
      <c r="E244" s="70"/>
      <c r="F244" s="70"/>
      <c r="G244" s="70"/>
      <c r="H244" s="70"/>
      <c r="I244" s="70"/>
      <c r="J244" s="59"/>
    </row>
    <row r="245" spans="5:10" ht="11.25">
      <c r="E245" s="70"/>
      <c r="F245" s="70"/>
      <c r="G245" s="70"/>
      <c r="H245" s="70"/>
      <c r="I245" s="70"/>
      <c r="J245" s="59"/>
    </row>
    <row r="246" spans="5:10" ht="11.25">
      <c r="E246" s="70"/>
      <c r="F246" s="70"/>
      <c r="G246" s="70"/>
      <c r="H246" s="70"/>
      <c r="I246" s="70"/>
      <c r="J246" s="59"/>
    </row>
    <row r="247" spans="5:10" ht="11.25">
      <c r="E247" s="70"/>
      <c r="F247" s="70"/>
      <c r="G247" s="70"/>
      <c r="H247" s="70"/>
      <c r="I247" s="70"/>
      <c r="J247" s="59"/>
    </row>
    <row r="248" spans="5:10" ht="11.25">
      <c r="E248" s="70"/>
      <c r="F248" s="70"/>
      <c r="G248" s="70"/>
      <c r="H248" s="70"/>
      <c r="I248" s="70"/>
      <c r="J248" s="59"/>
    </row>
    <row r="249" spans="5:10" ht="11.25">
      <c r="E249" s="70"/>
      <c r="F249" s="70"/>
      <c r="G249" s="70"/>
      <c r="H249" s="70"/>
      <c r="I249" s="70"/>
      <c r="J249" s="59"/>
    </row>
    <row r="250" spans="5:10" ht="11.25">
      <c r="E250" s="70"/>
      <c r="F250" s="70"/>
      <c r="G250" s="70"/>
      <c r="H250" s="70"/>
      <c r="I250" s="70"/>
      <c r="J250" s="59"/>
    </row>
    <row r="251" spans="5:10" ht="11.25">
      <c r="E251" s="70"/>
      <c r="F251" s="70"/>
      <c r="G251" s="70"/>
      <c r="H251" s="70"/>
      <c r="I251" s="70"/>
      <c r="J251" s="59"/>
    </row>
    <row r="252" spans="5:10" ht="11.25">
      <c r="E252" s="70"/>
      <c r="F252" s="70"/>
      <c r="G252" s="70"/>
      <c r="H252" s="70"/>
      <c r="I252" s="70"/>
      <c r="J252" s="59"/>
    </row>
    <row r="253" spans="5:10" ht="11.25">
      <c r="E253" s="70"/>
      <c r="F253" s="70"/>
      <c r="G253" s="70"/>
      <c r="H253" s="70"/>
      <c r="I253" s="70"/>
      <c r="J253" s="59"/>
    </row>
    <row r="254" spans="5:10" ht="11.25">
      <c r="E254" s="70"/>
      <c r="F254" s="70"/>
      <c r="G254" s="70"/>
      <c r="H254" s="70"/>
      <c r="I254" s="70"/>
      <c r="J254" s="59"/>
    </row>
    <row r="255" spans="5:10" ht="11.25">
      <c r="E255" s="70"/>
      <c r="F255" s="70"/>
      <c r="G255" s="70"/>
      <c r="H255" s="70"/>
      <c r="I255" s="70"/>
      <c r="J255" s="59"/>
    </row>
    <row r="256" spans="5:10" ht="11.25">
      <c r="E256" s="70"/>
      <c r="F256" s="70"/>
      <c r="G256" s="70"/>
      <c r="H256" s="70"/>
      <c r="I256" s="70"/>
      <c r="J256" s="59"/>
    </row>
    <row r="257" spans="5:10" ht="11.25">
      <c r="E257" s="70"/>
      <c r="F257" s="70"/>
      <c r="G257" s="70"/>
      <c r="H257" s="70"/>
      <c r="I257" s="70"/>
      <c r="J257" s="59"/>
    </row>
    <row r="258" spans="5:10" ht="11.25">
      <c r="E258" s="70"/>
      <c r="F258" s="70"/>
      <c r="G258" s="70"/>
      <c r="H258" s="70"/>
      <c r="I258" s="70"/>
      <c r="J258" s="59"/>
    </row>
    <row r="259" spans="5:10" ht="11.25">
      <c r="E259" s="70"/>
      <c r="F259" s="70"/>
      <c r="G259" s="70"/>
      <c r="H259" s="70"/>
      <c r="I259" s="70"/>
      <c r="J259" s="59"/>
    </row>
    <row r="260" spans="5:10" ht="11.25">
      <c r="E260" s="70"/>
      <c r="F260" s="70"/>
      <c r="G260" s="70"/>
      <c r="H260" s="70"/>
      <c r="I260" s="70"/>
      <c r="J260" s="59"/>
    </row>
    <row r="261" spans="5:10" ht="11.25">
      <c r="E261" s="70"/>
      <c r="F261" s="70"/>
      <c r="G261" s="70"/>
      <c r="H261" s="70"/>
      <c r="I261" s="70"/>
      <c r="J261" s="59"/>
    </row>
    <row r="262" spans="5:10" ht="11.25">
      <c r="E262" s="70"/>
      <c r="F262" s="70"/>
      <c r="G262" s="70"/>
      <c r="H262" s="70"/>
      <c r="I262" s="70"/>
      <c r="J262" s="59"/>
    </row>
    <row r="263" spans="5:10" ht="11.25">
      <c r="E263" s="70"/>
      <c r="F263" s="70"/>
      <c r="G263" s="70"/>
      <c r="H263" s="70"/>
      <c r="I263" s="70"/>
      <c r="J263" s="59"/>
    </row>
    <row r="264" spans="5:10" ht="11.25">
      <c r="E264" s="70"/>
      <c r="F264" s="70"/>
      <c r="G264" s="70"/>
      <c r="H264" s="70"/>
      <c r="I264" s="70"/>
      <c r="J264" s="59"/>
    </row>
    <row r="265" spans="5:10" ht="11.25">
      <c r="E265" s="70"/>
      <c r="F265" s="70"/>
      <c r="G265" s="70"/>
      <c r="H265" s="70"/>
      <c r="I265" s="70"/>
      <c r="J265" s="59"/>
    </row>
    <row r="266" spans="5:10" ht="11.25">
      <c r="E266" s="70"/>
      <c r="F266" s="70"/>
      <c r="G266" s="70"/>
      <c r="H266" s="70"/>
      <c r="I266" s="70"/>
      <c r="J266" s="59"/>
    </row>
    <row r="267" spans="5:10" ht="11.25">
      <c r="E267" s="70"/>
      <c r="F267" s="70"/>
      <c r="G267" s="70"/>
      <c r="H267" s="70"/>
      <c r="I267" s="70"/>
      <c r="J267" s="59"/>
    </row>
    <row r="268" spans="5:10" ht="11.25">
      <c r="E268" s="70"/>
      <c r="F268" s="70"/>
      <c r="G268" s="70"/>
      <c r="H268" s="70"/>
      <c r="I268" s="70"/>
      <c r="J268" s="59"/>
    </row>
    <row r="269" spans="5:10" ht="11.25">
      <c r="E269" s="70"/>
      <c r="F269" s="70"/>
      <c r="G269" s="70"/>
      <c r="H269" s="70"/>
      <c r="I269" s="70"/>
      <c r="J269" s="59"/>
    </row>
    <row r="270" spans="5:10" ht="11.25">
      <c r="E270" s="70"/>
      <c r="F270" s="70"/>
      <c r="G270" s="70"/>
      <c r="H270" s="70"/>
      <c r="I270" s="70"/>
      <c r="J270" s="59"/>
    </row>
    <row r="271" spans="5:10" ht="11.25">
      <c r="E271" s="70"/>
      <c r="F271" s="70"/>
      <c r="G271" s="70"/>
      <c r="H271" s="70"/>
      <c r="I271" s="70"/>
      <c r="J271" s="59"/>
    </row>
    <row r="272" spans="5:10" ht="11.25">
      <c r="E272" s="70"/>
      <c r="F272" s="70"/>
      <c r="G272" s="70"/>
      <c r="H272" s="70"/>
      <c r="I272" s="70"/>
      <c r="J272" s="59"/>
    </row>
    <row r="273" spans="5:10" ht="11.25">
      <c r="E273" s="70"/>
      <c r="F273" s="70"/>
      <c r="G273" s="70"/>
      <c r="H273" s="70"/>
      <c r="I273" s="70"/>
      <c r="J273" s="59"/>
    </row>
    <row r="274" spans="5:10" ht="11.25">
      <c r="E274" s="70"/>
      <c r="F274" s="70"/>
      <c r="G274" s="70"/>
      <c r="H274" s="70"/>
      <c r="I274" s="70"/>
      <c r="J274" s="59"/>
    </row>
    <row r="275" spans="5:10" ht="11.25">
      <c r="E275" s="70"/>
      <c r="F275" s="70"/>
      <c r="G275" s="70"/>
      <c r="H275" s="70"/>
      <c r="I275" s="70"/>
      <c r="J275" s="59"/>
    </row>
    <row r="276" spans="5:10" ht="11.25">
      <c r="E276" s="70"/>
      <c r="F276" s="70"/>
      <c r="G276" s="70"/>
      <c r="H276" s="70"/>
      <c r="I276" s="70"/>
      <c r="J276" s="59"/>
    </row>
    <row r="277" spans="5:10" ht="11.25">
      <c r="E277" s="70"/>
      <c r="F277" s="70"/>
      <c r="G277" s="70"/>
      <c r="H277" s="70"/>
      <c r="I277" s="70"/>
      <c r="J277" s="59"/>
    </row>
    <row r="278" spans="5:10" ht="11.25">
      <c r="E278" s="70"/>
      <c r="F278" s="70"/>
      <c r="G278" s="70"/>
      <c r="H278" s="70"/>
      <c r="I278" s="70"/>
      <c r="J278" s="59"/>
    </row>
    <row r="279" spans="5:10" ht="11.25">
      <c r="E279" s="70"/>
      <c r="F279" s="70"/>
      <c r="G279" s="70"/>
      <c r="H279" s="70"/>
      <c r="I279" s="70"/>
      <c r="J279" s="59"/>
    </row>
    <row r="280" spans="5:10" ht="11.25">
      <c r="E280" s="70"/>
      <c r="F280" s="70"/>
      <c r="G280" s="70"/>
      <c r="H280" s="70"/>
      <c r="I280" s="70"/>
      <c r="J280" s="59"/>
    </row>
    <row r="281" spans="5:10" ht="11.25">
      <c r="E281" s="70"/>
      <c r="F281" s="70"/>
      <c r="G281" s="70"/>
      <c r="H281" s="70"/>
      <c r="I281" s="70"/>
      <c r="J281" s="59"/>
    </row>
    <row r="282" spans="5:10" ht="11.25">
      <c r="E282" s="70"/>
      <c r="F282" s="70"/>
      <c r="G282" s="70"/>
      <c r="H282" s="70"/>
      <c r="I282" s="70"/>
      <c r="J282" s="59"/>
    </row>
    <row r="283" spans="5:10" ht="11.25">
      <c r="E283" s="70"/>
      <c r="F283" s="70"/>
      <c r="G283" s="70"/>
      <c r="H283" s="70"/>
      <c r="I283" s="70"/>
      <c r="J283" s="59"/>
    </row>
    <row r="284" spans="5:10" ht="11.25">
      <c r="E284" s="70"/>
      <c r="F284" s="70"/>
      <c r="G284" s="70"/>
      <c r="H284" s="70"/>
      <c r="I284" s="70"/>
      <c r="J284" s="59"/>
    </row>
    <row r="285" spans="5:10" ht="11.25">
      <c r="E285" s="70"/>
      <c r="F285" s="70"/>
      <c r="G285" s="70"/>
      <c r="H285" s="70"/>
      <c r="I285" s="70"/>
      <c r="J285" s="59"/>
    </row>
    <row r="286" spans="5:10" ht="11.25">
      <c r="E286" s="70"/>
      <c r="F286" s="70"/>
      <c r="G286" s="70"/>
      <c r="H286" s="70"/>
      <c r="I286" s="70"/>
      <c r="J286" s="59"/>
    </row>
    <row r="287" spans="5:10" ht="11.25">
      <c r="E287" s="70"/>
      <c r="F287" s="70"/>
      <c r="G287" s="70"/>
      <c r="H287" s="70"/>
      <c r="I287" s="70"/>
      <c r="J287" s="59"/>
    </row>
    <row r="288" spans="5:10" ht="11.25">
      <c r="E288" s="70"/>
      <c r="F288" s="70"/>
      <c r="G288" s="70"/>
      <c r="H288" s="70"/>
      <c r="I288" s="70"/>
      <c r="J288" s="59"/>
    </row>
    <row r="289" spans="5:10" ht="11.25">
      <c r="E289" s="70"/>
      <c r="F289" s="70"/>
      <c r="G289" s="70"/>
      <c r="H289" s="70"/>
      <c r="I289" s="70"/>
      <c r="J289" s="59"/>
    </row>
    <row r="290" spans="5:10" ht="11.25">
      <c r="E290" s="70"/>
      <c r="F290" s="70"/>
      <c r="G290" s="70"/>
      <c r="H290" s="70"/>
      <c r="I290" s="70"/>
      <c r="J290" s="59"/>
    </row>
    <row r="291" spans="5:10" ht="11.25">
      <c r="E291" s="70"/>
      <c r="F291" s="70"/>
      <c r="G291" s="70"/>
      <c r="H291" s="70"/>
      <c r="I291" s="70"/>
      <c r="J291" s="59"/>
    </row>
    <row r="292" spans="5:10" ht="11.25">
      <c r="E292" s="70"/>
      <c r="F292" s="70"/>
      <c r="G292" s="70"/>
      <c r="H292" s="70"/>
      <c r="I292" s="70"/>
      <c r="J292" s="59"/>
    </row>
    <row r="293" spans="5:10" ht="11.25">
      <c r="E293" s="70"/>
      <c r="F293" s="70"/>
      <c r="G293" s="70"/>
      <c r="H293" s="70"/>
      <c r="I293" s="70"/>
      <c r="J293" s="59"/>
    </row>
    <row r="294" spans="5:10" ht="11.25">
      <c r="E294" s="70"/>
      <c r="F294" s="70"/>
      <c r="G294" s="70"/>
      <c r="H294" s="70"/>
      <c r="I294" s="70"/>
      <c r="J294" s="59"/>
    </row>
    <row r="295" spans="5:10" ht="11.25">
      <c r="E295" s="70"/>
      <c r="F295" s="70"/>
      <c r="G295" s="70"/>
      <c r="H295" s="70"/>
      <c r="I295" s="70"/>
      <c r="J295" s="59"/>
    </row>
    <row r="296" spans="5:10" ht="11.25">
      <c r="E296" s="70"/>
      <c r="F296" s="70"/>
      <c r="G296" s="70"/>
      <c r="H296" s="70"/>
      <c r="I296" s="70"/>
      <c r="J296" s="59"/>
    </row>
    <row r="297" spans="5:10" ht="11.25">
      <c r="E297" s="70"/>
      <c r="F297" s="70"/>
      <c r="G297" s="70"/>
      <c r="H297" s="70"/>
      <c r="I297" s="70"/>
      <c r="J297" s="59"/>
    </row>
    <row r="298" spans="5:10" ht="11.25">
      <c r="E298" s="70"/>
      <c r="F298" s="70"/>
      <c r="G298" s="70"/>
      <c r="H298" s="70"/>
      <c r="I298" s="70"/>
      <c r="J298" s="59"/>
    </row>
    <row r="299" spans="5:10" ht="11.25">
      <c r="E299" s="70"/>
      <c r="F299" s="70"/>
      <c r="G299" s="70"/>
      <c r="H299" s="70"/>
      <c r="I299" s="70"/>
      <c r="J299" s="59"/>
    </row>
    <row r="300" spans="5:10" ht="11.25">
      <c r="E300" s="70"/>
      <c r="F300" s="70"/>
      <c r="G300" s="70"/>
      <c r="H300" s="70"/>
      <c r="I300" s="70"/>
      <c r="J300" s="59"/>
    </row>
    <row r="301" spans="5:10" ht="11.25">
      <c r="E301" s="70"/>
      <c r="F301" s="70"/>
      <c r="G301" s="70"/>
      <c r="H301" s="70"/>
      <c r="I301" s="70"/>
      <c r="J301" s="59"/>
    </row>
    <row r="302" spans="5:10" ht="11.25">
      <c r="E302" s="70"/>
      <c r="F302" s="70"/>
      <c r="G302" s="70"/>
      <c r="H302" s="70"/>
      <c r="I302" s="70"/>
      <c r="J302" s="59"/>
    </row>
    <row r="303" spans="5:10" ht="11.25">
      <c r="E303" s="70"/>
      <c r="F303" s="70"/>
      <c r="G303" s="70"/>
      <c r="H303" s="70"/>
      <c r="I303" s="70"/>
      <c r="J303" s="59"/>
    </row>
    <row r="304" spans="5:10" ht="11.25">
      <c r="E304" s="70"/>
      <c r="F304" s="70"/>
      <c r="G304" s="70"/>
      <c r="H304" s="70"/>
      <c r="I304" s="70"/>
      <c r="J304" s="59"/>
    </row>
    <row r="305" spans="5:10" ht="11.25">
      <c r="E305" s="70"/>
      <c r="F305" s="70"/>
      <c r="G305" s="70"/>
      <c r="H305" s="70"/>
      <c r="I305" s="70"/>
      <c r="J305" s="59"/>
    </row>
    <row r="306" spans="5:10" ht="11.25">
      <c r="E306" s="70"/>
      <c r="F306" s="70"/>
      <c r="G306" s="70"/>
      <c r="H306" s="70"/>
      <c r="I306" s="70"/>
      <c r="J306" s="59"/>
    </row>
    <row r="307" spans="5:10" ht="11.25">
      <c r="E307" s="70"/>
      <c r="F307" s="70"/>
      <c r="G307" s="70"/>
      <c r="H307" s="70"/>
      <c r="I307" s="70"/>
      <c r="J307" s="59"/>
    </row>
    <row r="308" spans="5:10" ht="11.25">
      <c r="E308" s="70"/>
      <c r="F308" s="70"/>
      <c r="G308" s="70"/>
      <c r="H308" s="70"/>
      <c r="I308" s="70"/>
      <c r="J308" s="59"/>
    </row>
    <row r="309" spans="5:10" ht="11.25">
      <c r="E309" s="70"/>
      <c r="F309" s="70"/>
      <c r="G309" s="70"/>
      <c r="H309" s="70"/>
      <c r="I309" s="70"/>
      <c r="J309" s="59"/>
    </row>
    <row r="310" spans="5:10" ht="11.25">
      <c r="E310" s="70"/>
      <c r="F310" s="70"/>
      <c r="G310" s="70"/>
      <c r="H310" s="70"/>
      <c r="I310" s="70"/>
      <c r="J310" s="59"/>
    </row>
    <row r="311" spans="5:10" ht="11.25">
      <c r="E311" s="70"/>
      <c r="F311" s="70"/>
      <c r="G311" s="70"/>
      <c r="H311" s="70"/>
      <c r="I311" s="70"/>
      <c r="J311" s="59"/>
    </row>
    <row r="312" spans="5:10" ht="11.25">
      <c r="E312" s="70"/>
      <c r="F312" s="70"/>
      <c r="G312" s="70"/>
      <c r="H312" s="70"/>
      <c r="I312" s="70"/>
      <c r="J312" s="59"/>
    </row>
    <row r="313" spans="5:10" ht="11.25">
      <c r="E313" s="70"/>
      <c r="F313" s="70"/>
      <c r="G313" s="70"/>
      <c r="H313" s="70"/>
      <c r="I313" s="70"/>
      <c r="J313" s="59"/>
    </row>
    <row r="314" spans="5:10" ht="11.25">
      <c r="E314" s="70"/>
      <c r="F314" s="70"/>
      <c r="G314" s="70"/>
      <c r="H314" s="70"/>
      <c r="I314" s="70"/>
      <c r="J314" s="59"/>
    </row>
    <row r="315" spans="5:10" ht="11.25">
      <c r="E315" s="70"/>
      <c r="F315" s="70"/>
      <c r="G315" s="70"/>
      <c r="H315" s="70"/>
      <c r="I315" s="70"/>
      <c r="J315" s="59"/>
    </row>
    <row r="316" spans="5:10" ht="11.25">
      <c r="E316" s="70"/>
      <c r="F316" s="70"/>
      <c r="G316" s="70"/>
      <c r="H316" s="70"/>
      <c r="I316" s="70"/>
      <c r="J316" s="59"/>
    </row>
    <row r="317" spans="5:10" ht="11.25">
      <c r="E317" s="70"/>
      <c r="F317" s="70"/>
      <c r="G317" s="70"/>
      <c r="H317" s="70"/>
      <c r="I317" s="70"/>
      <c r="J317" s="59"/>
    </row>
    <row r="318" spans="5:10" ht="11.25">
      <c r="E318" s="70"/>
      <c r="F318" s="70"/>
      <c r="G318" s="70"/>
      <c r="H318" s="70"/>
      <c r="I318" s="70"/>
      <c r="J318" s="59"/>
    </row>
    <row r="319" spans="5:10" ht="11.25">
      <c r="E319" s="70"/>
      <c r="F319" s="70"/>
      <c r="G319" s="70"/>
      <c r="H319" s="70"/>
      <c r="I319" s="70"/>
      <c r="J319" s="59"/>
    </row>
    <row r="320" spans="5:10" ht="11.25">
      <c r="E320" s="70"/>
      <c r="F320" s="70"/>
      <c r="G320" s="70"/>
      <c r="H320" s="70"/>
      <c r="I320" s="70"/>
      <c r="J320" s="59"/>
    </row>
    <row r="321" spans="5:10" ht="11.25">
      <c r="E321" s="70"/>
      <c r="F321" s="70"/>
      <c r="G321" s="70"/>
      <c r="H321" s="70"/>
      <c r="I321" s="70"/>
      <c r="J321" s="59"/>
    </row>
    <row r="322" spans="5:10" ht="11.25">
      <c r="E322" s="70"/>
      <c r="F322" s="70"/>
      <c r="G322" s="70"/>
      <c r="H322" s="70"/>
      <c r="I322" s="70"/>
      <c r="J322" s="59"/>
    </row>
    <row r="323" spans="5:10" ht="11.25">
      <c r="E323" s="70"/>
      <c r="F323" s="70"/>
      <c r="G323" s="70"/>
      <c r="H323" s="70"/>
      <c r="I323" s="70"/>
      <c r="J323" s="59"/>
    </row>
    <row r="324" spans="5:10" ht="11.25">
      <c r="E324" s="70"/>
      <c r="F324" s="70"/>
      <c r="G324" s="70"/>
      <c r="H324" s="70"/>
      <c r="I324" s="70"/>
      <c r="J324" s="59"/>
    </row>
    <row r="325" spans="5:10" ht="11.25">
      <c r="E325" s="70"/>
      <c r="F325" s="70"/>
      <c r="G325" s="70"/>
      <c r="H325" s="70"/>
      <c r="I325" s="70"/>
      <c r="J325" s="59"/>
    </row>
    <row r="326" spans="5:10" ht="11.25">
      <c r="E326" s="70"/>
      <c r="F326" s="70"/>
      <c r="G326" s="70"/>
      <c r="H326" s="70"/>
      <c r="I326" s="70"/>
      <c r="J326" s="59"/>
    </row>
    <row r="327" spans="5:10" ht="11.25">
      <c r="E327" s="70"/>
      <c r="F327" s="70"/>
      <c r="G327" s="70"/>
      <c r="H327" s="70"/>
      <c r="I327" s="70"/>
      <c r="J327" s="59"/>
    </row>
    <row r="328" spans="5:10" ht="11.25">
      <c r="E328" s="70"/>
      <c r="F328" s="70"/>
      <c r="G328" s="70"/>
      <c r="H328" s="70"/>
      <c r="I328" s="70"/>
      <c r="J328" s="59"/>
    </row>
    <row r="329" spans="5:10" ht="11.25">
      <c r="E329" s="70"/>
      <c r="F329" s="70"/>
      <c r="G329" s="70"/>
      <c r="H329" s="70"/>
      <c r="I329" s="70"/>
      <c r="J329" s="59"/>
    </row>
    <row r="330" spans="5:10" ht="11.25">
      <c r="E330" s="70"/>
      <c r="F330" s="70"/>
      <c r="G330" s="70"/>
      <c r="H330" s="70"/>
      <c r="I330" s="70"/>
      <c r="J330" s="59"/>
    </row>
    <row r="331" spans="5:10" ht="11.25">
      <c r="E331" s="70"/>
      <c r="F331" s="70"/>
      <c r="G331" s="70"/>
      <c r="H331" s="70"/>
      <c r="I331" s="70"/>
      <c r="J331" s="59"/>
    </row>
    <row r="332" spans="5:10" ht="11.25">
      <c r="E332" s="70"/>
      <c r="F332" s="70"/>
      <c r="G332" s="70"/>
      <c r="H332" s="70"/>
      <c r="I332" s="70"/>
      <c r="J332" s="59"/>
    </row>
    <row r="333" spans="5:10" ht="11.25">
      <c r="E333" s="70"/>
      <c r="F333" s="70"/>
      <c r="G333" s="70"/>
      <c r="H333" s="70"/>
      <c r="I333" s="70"/>
      <c r="J333" s="59"/>
    </row>
    <row r="334" spans="5:10" ht="11.25">
      <c r="E334" s="70"/>
      <c r="F334" s="70"/>
      <c r="G334" s="70"/>
      <c r="H334" s="70"/>
      <c r="I334" s="70"/>
      <c r="J334" s="59"/>
    </row>
    <row r="335" spans="5:10" ht="11.25">
      <c r="E335" s="70"/>
      <c r="F335" s="70"/>
      <c r="G335" s="70"/>
      <c r="H335" s="70"/>
      <c r="I335" s="70"/>
      <c r="J335" s="59"/>
    </row>
    <row r="336" spans="5:10" ht="11.25">
      <c r="E336" s="70"/>
      <c r="F336" s="70"/>
      <c r="G336" s="70"/>
      <c r="H336" s="70"/>
      <c r="I336" s="70"/>
      <c r="J336" s="59"/>
    </row>
    <row r="337" spans="5:10" ht="11.25">
      <c r="E337" s="70"/>
      <c r="F337" s="70"/>
      <c r="G337" s="70"/>
      <c r="H337" s="70"/>
      <c r="I337" s="70"/>
      <c r="J337" s="59"/>
    </row>
    <row r="338" spans="5:10" ht="11.25">
      <c r="E338" s="70"/>
      <c r="F338" s="70"/>
      <c r="G338" s="70"/>
      <c r="H338" s="70"/>
      <c r="I338" s="70"/>
      <c r="J338" s="59"/>
    </row>
    <row r="339" spans="5:10" ht="11.25">
      <c r="E339" s="70"/>
      <c r="F339" s="70"/>
      <c r="G339" s="70"/>
      <c r="H339" s="70"/>
      <c r="I339" s="70"/>
      <c r="J339" s="59"/>
    </row>
    <row r="340" spans="5:10" ht="11.25">
      <c r="E340" s="70"/>
      <c r="F340" s="70"/>
      <c r="G340" s="70"/>
      <c r="H340" s="70"/>
      <c r="I340" s="70"/>
      <c r="J340" s="59"/>
    </row>
    <row r="341" spans="5:10" ht="11.25">
      <c r="E341" s="70"/>
      <c r="F341" s="70"/>
      <c r="G341" s="70"/>
      <c r="H341" s="70"/>
      <c r="I341" s="70"/>
      <c r="J341" s="59"/>
    </row>
    <row r="342" spans="5:10" ht="11.25">
      <c r="E342" s="70"/>
      <c r="F342" s="70"/>
      <c r="G342" s="70"/>
      <c r="H342" s="70"/>
      <c r="I342" s="70"/>
      <c r="J342" s="59"/>
    </row>
    <row r="343" spans="5:10" ht="11.25">
      <c r="E343" s="70"/>
      <c r="F343" s="70"/>
      <c r="G343" s="70"/>
      <c r="H343" s="70"/>
      <c r="I343" s="70"/>
      <c r="J343" s="59"/>
    </row>
    <row r="344" spans="5:10" ht="11.25">
      <c r="E344" s="70"/>
      <c r="F344" s="70"/>
      <c r="G344" s="70"/>
      <c r="H344" s="70"/>
      <c r="I344" s="70"/>
      <c r="J344" s="59"/>
    </row>
    <row r="345" spans="5:10" ht="11.25">
      <c r="E345" s="70"/>
      <c r="F345" s="70"/>
      <c r="G345" s="70"/>
      <c r="H345" s="70"/>
      <c r="I345" s="70"/>
      <c r="J345" s="59"/>
    </row>
    <row r="346" spans="5:10" ht="11.25">
      <c r="E346" s="70"/>
      <c r="F346" s="70"/>
      <c r="G346" s="70"/>
      <c r="H346" s="70"/>
      <c r="I346" s="70"/>
      <c r="J346" s="59"/>
    </row>
    <row r="347" spans="5:10" ht="11.25">
      <c r="E347" s="70"/>
      <c r="F347" s="70"/>
      <c r="G347" s="70"/>
      <c r="H347" s="70"/>
      <c r="I347" s="70"/>
      <c r="J347" s="59"/>
    </row>
    <row r="348" spans="5:10" ht="11.25">
      <c r="E348" s="70"/>
      <c r="F348" s="70"/>
      <c r="G348" s="70"/>
      <c r="H348" s="70"/>
      <c r="I348" s="70"/>
      <c r="J348" s="59"/>
    </row>
    <row r="349" spans="5:10" ht="11.25">
      <c r="E349" s="70"/>
      <c r="F349" s="70"/>
      <c r="G349" s="70"/>
      <c r="H349" s="70"/>
      <c r="I349" s="70"/>
      <c r="J349" s="59"/>
    </row>
    <row r="350" spans="5:10" ht="11.25">
      <c r="E350" s="70"/>
      <c r="F350" s="70"/>
      <c r="G350" s="70"/>
      <c r="H350" s="70"/>
      <c r="I350" s="70"/>
      <c r="J350" s="59"/>
    </row>
    <row r="351" spans="5:10" ht="11.25">
      <c r="E351" s="70"/>
      <c r="F351" s="70"/>
      <c r="G351" s="70"/>
      <c r="H351" s="70"/>
      <c r="I351" s="70"/>
      <c r="J351" s="59"/>
    </row>
    <row r="352" spans="5:10" ht="11.25">
      <c r="E352" s="70"/>
      <c r="F352" s="70"/>
      <c r="G352" s="70"/>
      <c r="H352" s="70"/>
      <c r="I352" s="70"/>
      <c r="J352" s="59"/>
    </row>
    <row r="353" spans="5:10" ht="11.25">
      <c r="E353" s="70"/>
      <c r="F353" s="70"/>
      <c r="G353" s="70"/>
      <c r="H353" s="70"/>
      <c r="I353" s="70"/>
      <c r="J353" s="59"/>
    </row>
    <row r="354" spans="5:10" ht="11.25">
      <c r="E354" s="70"/>
      <c r="F354" s="70"/>
      <c r="G354" s="70"/>
      <c r="H354" s="70"/>
      <c r="I354" s="70"/>
      <c r="J354" s="59"/>
    </row>
    <row r="355" spans="5:10" ht="11.25">
      <c r="E355" s="70"/>
      <c r="F355" s="70"/>
      <c r="G355" s="70"/>
      <c r="H355" s="70"/>
      <c r="I355" s="70"/>
      <c r="J355" s="59"/>
    </row>
    <row r="356" spans="5:10" ht="11.25">
      <c r="E356" s="70"/>
      <c r="F356" s="70"/>
      <c r="G356" s="70"/>
      <c r="H356" s="70"/>
      <c r="I356" s="70"/>
      <c r="J356" s="59"/>
    </row>
    <row r="357" spans="5:10" ht="11.25">
      <c r="E357" s="70"/>
      <c r="F357" s="70"/>
      <c r="G357" s="70"/>
      <c r="H357" s="70"/>
      <c r="I357" s="70"/>
      <c r="J357" s="59"/>
    </row>
    <row r="358" spans="5:10" ht="11.25">
      <c r="E358" s="70"/>
      <c r="F358" s="70"/>
      <c r="G358" s="70"/>
      <c r="H358" s="70"/>
      <c r="I358" s="70"/>
      <c r="J358" s="59"/>
    </row>
    <row r="359" spans="5:10" ht="11.25">
      <c r="E359" s="70"/>
      <c r="F359" s="70"/>
      <c r="G359" s="70"/>
      <c r="H359" s="70"/>
      <c r="I359" s="70"/>
      <c r="J359" s="59"/>
    </row>
    <row r="360" spans="5:10" ht="11.25">
      <c r="E360" s="70"/>
      <c r="F360" s="70"/>
      <c r="G360" s="70"/>
      <c r="H360" s="70"/>
      <c r="I360" s="70"/>
      <c r="J360" s="59"/>
    </row>
    <row r="361" spans="5:10" ht="11.25">
      <c r="E361" s="70"/>
      <c r="F361" s="70"/>
      <c r="G361" s="70"/>
      <c r="H361" s="70"/>
      <c r="I361" s="70"/>
      <c r="J361" s="59"/>
    </row>
    <row r="362" spans="5:10" ht="11.25">
      <c r="E362" s="70"/>
      <c r="F362" s="70"/>
      <c r="G362" s="70"/>
      <c r="H362" s="70"/>
      <c r="I362" s="70"/>
      <c r="J362" s="59"/>
    </row>
    <row r="363" spans="5:10" ht="11.25">
      <c r="E363" s="70"/>
      <c r="F363" s="70"/>
      <c r="G363" s="70"/>
      <c r="H363" s="70"/>
      <c r="I363" s="70"/>
      <c r="J363" s="59"/>
    </row>
    <row r="364" spans="5:10" ht="11.25">
      <c r="E364" s="70"/>
      <c r="F364" s="70"/>
      <c r="G364" s="70"/>
      <c r="H364" s="70"/>
      <c r="I364" s="70"/>
      <c r="J364" s="59"/>
    </row>
    <row r="365" spans="5:10" ht="11.25">
      <c r="E365" s="70"/>
      <c r="F365" s="70"/>
      <c r="G365" s="70"/>
      <c r="H365" s="70"/>
      <c r="I365" s="70"/>
      <c r="J365" s="59"/>
    </row>
    <row r="366" spans="5:10" ht="11.25">
      <c r="E366" s="70"/>
      <c r="F366" s="70"/>
      <c r="G366" s="70"/>
      <c r="H366" s="70"/>
      <c r="I366" s="70"/>
      <c r="J366" s="59"/>
    </row>
    <row r="367" spans="5:10" ht="11.25">
      <c r="E367" s="70"/>
      <c r="F367" s="70"/>
      <c r="G367" s="70"/>
      <c r="H367" s="70"/>
      <c r="I367" s="70"/>
      <c r="J367" s="59"/>
    </row>
    <row r="368" spans="5:10" ht="11.25">
      <c r="E368" s="70"/>
      <c r="F368" s="70"/>
      <c r="G368" s="70"/>
      <c r="H368" s="70"/>
      <c r="I368" s="70"/>
      <c r="J368" s="59"/>
    </row>
    <row r="369" spans="5:10" ht="11.25">
      <c r="E369" s="70"/>
      <c r="F369" s="70"/>
      <c r="G369" s="70"/>
      <c r="H369" s="70"/>
      <c r="I369" s="70"/>
      <c r="J369" s="59"/>
    </row>
    <row r="370" spans="5:10" ht="11.25">
      <c r="E370" s="70"/>
      <c r="F370" s="70"/>
      <c r="G370" s="70"/>
      <c r="H370" s="70"/>
      <c r="I370" s="70"/>
      <c r="J370" s="59"/>
    </row>
    <row r="371" spans="5:10" ht="11.25">
      <c r="E371" s="70"/>
      <c r="F371" s="70"/>
      <c r="G371" s="70"/>
      <c r="H371" s="70"/>
      <c r="I371" s="70"/>
      <c r="J371" s="59"/>
    </row>
    <row r="372" spans="5:10" ht="11.25">
      <c r="E372" s="70"/>
      <c r="F372" s="70"/>
      <c r="G372" s="70"/>
      <c r="H372" s="70"/>
      <c r="I372" s="70"/>
      <c r="J372" s="59"/>
    </row>
    <row r="373" spans="5:10" ht="11.25">
      <c r="E373" s="70"/>
      <c r="F373" s="70"/>
      <c r="G373" s="70"/>
      <c r="H373" s="70"/>
      <c r="I373" s="70"/>
      <c r="J373" s="59"/>
    </row>
    <row r="374" spans="5:10" ht="11.25">
      <c r="E374" s="70"/>
      <c r="F374" s="70"/>
      <c r="G374" s="70"/>
      <c r="H374" s="70"/>
      <c r="I374" s="70"/>
      <c r="J374" s="59"/>
    </row>
    <row r="375" spans="5:10" ht="11.25">
      <c r="E375" s="70"/>
      <c r="F375" s="70"/>
      <c r="G375" s="70"/>
      <c r="H375" s="70"/>
      <c r="I375" s="70"/>
      <c r="J375" s="59"/>
    </row>
    <row r="376" spans="5:10" ht="11.25">
      <c r="E376" s="70"/>
      <c r="F376" s="70"/>
      <c r="G376" s="70"/>
      <c r="H376" s="70"/>
      <c r="I376" s="70"/>
      <c r="J376" s="59"/>
    </row>
    <row r="377" spans="5:10" ht="11.25">
      <c r="E377" s="70"/>
      <c r="F377" s="70"/>
      <c r="G377" s="70"/>
      <c r="H377" s="70"/>
      <c r="I377" s="70"/>
      <c r="J377" s="59"/>
    </row>
    <row r="378" spans="5:10" ht="11.25">
      <c r="E378" s="70"/>
      <c r="F378" s="70"/>
      <c r="G378" s="70"/>
      <c r="H378" s="70"/>
      <c r="I378" s="70"/>
      <c r="J378" s="59"/>
    </row>
    <row r="379" spans="5:10" ht="11.25">
      <c r="E379" s="70"/>
      <c r="F379" s="70"/>
      <c r="G379" s="70"/>
      <c r="H379" s="70"/>
      <c r="I379" s="70"/>
      <c r="J379" s="59"/>
    </row>
    <row r="380" spans="5:10" ht="11.25">
      <c r="E380" s="70"/>
      <c r="F380" s="70"/>
      <c r="G380" s="70"/>
      <c r="H380" s="70"/>
      <c r="I380" s="70"/>
      <c r="J380" s="59"/>
    </row>
    <row r="381" spans="5:10" ht="11.25">
      <c r="E381" s="70"/>
      <c r="F381" s="70"/>
      <c r="G381" s="70"/>
      <c r="H381" s="70"/>
      <c r="I381" s="70"/>
      <c r="J381" s="59"/>
    </row>
    <row r="382" spans="5:10" ht="11.25">
      <c r="E382" s="70"/>
      <c r="F382" s="70"/>
      <c r="G382" s="70"/>
      <c r="H382" s="70"/>
      <c r="I382" s="70"/>
      <c r="J382" s="59"/>
    </row>
    <row r="383" spans="5:10" ht="11.25">
      <c r="E383" s="70"/>
      <c r="F383" s="70"/>
      <c r="G383" s="70"/>
      <c r="H383" s="70"/>
      <c r="I383" s="70"/>
      <c r="J383" s="59"/>
    </row>
    <row r="384" spans="5:10" ht="11.25">
      <c r="E384" s="70"/>
      <c r="F384" s="70"/>
      <c r="G384" s="70"/>
      <c r="H384" s="70"/>
      <c r="I384" s="70"/>
      <c r="J384" s="59"/>
    </row>
    <row r="385" spans="5:10" ht="11.25">
      <c r="E385" s="70"/>
      <c r="F385" s="70"/>
      <c r="G385" s="70"/>
      <c r="H385" s="70"/>
      <c r="I385" s="70"/>
      <c r="J385" s="59"/>
    </row>
    <row r="386" spans="5:10" ht="11.25">
      <c r="E386" s="70"/>
      <c r="F386" s="70"/>
      <c r="G386" s="70"/>
      <c r="H386" s="70"/>
      <c r="I386" s="70"/>
      <c r="J386" s="59"/>
    </row>
    <row r="387" spans="5:10" ht="11.25">
      <c r="E387" s="70"/>
      <c r="F387" s="70"/>
      <c r="G387" s="70"/>
      <c r="H387" s="70"/>
      <c r="I387" s="70"/>
      <c r="J387" s="59"/>
    </row>
    <row r="388" spans="5:10" ht="11.25">
      <c r="E388" s="70"/>
      <c r="F388" s="70"/>
      <c r="G388" s="70"/>
      <c r="H388" s="70"/>
      <c r="I388" s="70"/>
      <c r="J388" s="59"/>
    </row>
    <row r="389" spans="5:10" ht="11.25">
      <c r="E389" s="70"/>
      <c r="F389" s="70"/>
      <c r="G389" s="70"/>
      <c r="H389" s="70"/>
      <c r="I389" s="70"/>
      <c r="J389" s="59"/>
    </row>
    <row r="390" spans="5:10" ht="11.25">
      <c r="E390" s="70"/>
      <c r="F390" s="70"/>
      <c r="G390" s="70"/>
      <c r="H390" s="70"/>
      <c r="I390" s="70"/>
      <c r="J390" s="59"/>
    </row>
    <row r="391" spans="5:10" ht="11.25">
      <c r="E391" s="70"/>
      <c r="F391" s="70"/>
      <c r="G391" s="70"/>
      <c r="H391" s="70"/>
      <c r="I391" s="70"/>
      <c r="J391" s="59"/>
    </row>
    <row r="392" spans="5:10" ht="11.25">
      <c r="E392" s="70"/>
      <c r="F392" s="70"/>
      <c r="G392" s="70"/>
      <c r="H392" s="70"/>
      <c r="I392" s="70"/>
      <c r="J392" s="59"/>
    </row>
    <row r="393" spans="5:10" ht="11.25">
      <c r="E393" s="70"/>
      <c r="F393" s="70"/>
      <c r="G393" s="70"/>
      <c r="H393" s="70"/>
      <c r="I393" s="70"/>
      <c r="J393" s="59"/>
    </row>
    <row r="394" spans="5:10" ht="11.25">
      <c r="E394" s="70"/>
      <c r="F394" s="70"/>
      <c r="G394" s="70"/>
      <c r="H394" s="70"/>
      <c r="I394" s="70"/>
      <c r="J394" s="59"/>
    </row>
    <row r="395" spans="5:10" ht="11.25">
      <c r="E395" s="70"/>
      <c r="F395" s="70"/>
      <c r="G395" s="70"/>
      <c r="H395" s="70"/>
      <c r="I395" s="70"/>
      <c r="J395" s="59"/>
    </row>
    <row r="396" spans="5:10" ht="11.25">
      <c r="E396" s="70"/>
      <c r="F396" s="70"/>
      <c r="G396" s="70"/>
      <c r="H396" s="70"/>
      <c r="I396" s="70"/>
      <c r="J396" s="59"/>
    </row>
    <row r="397" spans="5:10" ht="11.25">
      <c r="E397" s="70"/>
      <c r="F397" s="70"/>
      <c r="G397" s="70"/>
      <c r="H397" s="70"/>
      <c r="I397" s="70"/>
      <c r="J397" s="59"/>
    </row>
    <row r="398" spans="5:10" ht="11.25">
      <c r="E398" s="70"/>
      <c r="F398" s="70"/>
      <c r="G398" s="70"/>
      <c r="H398" s="70"/>
      <c r="I398" s="70"/>
      <c r="J398" s="59"/>
    </row>
    <row r="399" spans="5:10" ht="11.25">
      <c r="E399" s="70"/>
      <c r="F399" s="70"/>
      <c r="G399" s="70"/>
      <c r="H399" s="70"/>
      <c r="I399" s="70"/>
      <c r="J399" s="59"/>
    </row>
    <row r="400" spans="5:10" ht="11.25">
      <c r="E400" s="70"/>
      <c r="F400" s="70"/>
      <c r="G400" s="70"/>
      <c r="H400" s="70"/>
      <c r="I400" s="70"/>
      <c r="J400" s="59"/>
    </row>
    <row r="401" spans="5:10" ht="11.25">
      <c r="E401" s="70"/>
      <c r="F401" s="70"/>
      <c r="G401" s="70"/>
      <c r="H401" s="70"/>
      <c r="I401" s="70"/>
      <c r="J401" s="59"/>
    </row>
    <row r="402" spans="5:10" ht="11.25">
      <c r="E402" s="70"/>
      <c r="F402" s="70"/>
      <c r="G402" s="70"/>
      <c r="H402" s="70"/>
      <c r="I402" s="70"/>
      <c r="J402" s="59"/>
    </row>
    <row r="403" spans="5:10" ht="11.25">
      <c r="E403" s="70"/>
      <c r="F403" s="70"/>
      <c r="G403" s="70"/>
      <c r="H403" s="70"/>
      <c r="I403" s="70"/>
      <c r="J403" s="59"/>
    </row>
    <row r="404" spans="5:10" ht="11.25">
      <c r="E404" s="70"/>
      <c r="F404" s="70"/>
      <c r="G404" s="70"/>
      <c r="H404" s="70"/>
      <c r="I404" s="70"/>
      <c r="J404" s="59"/>
    </row>
    <row r="405" spans="5:10" ht="11.25">
      <c r="E405" s="70"/>
      <c r="F405" s="70"/>
      <c r="G405" s="70"/>
      <c r="H405" s="70"/>
      <c r="I405" s="70"/>
      <c r="J405" s="59"/>
    </row>
    <row r="406" spans="5:10" ht="11.25">
      <c r="E406" s="70"/>
      <c r="F406" s="70"/>
      <c r="G406" s="70"/>
      <c r="H406" s="70"/>
      <c r="I406" s="70"/>
      <c r="J406" s="59"/>
    </row>
    <row r="407" spans="5:10" ht="11.25">
      <c r="E407" s="70"/>
      <c r="F407" s="70"/>
      <c r="G407" s="70"/>
      <c r="H407" s="70"/>
      <c r="I407" s="70"/>
      <c r="J407" s="59"/>
    </row>
    <row r="408" spans="5:10" ht="11.25">
      <c r="E408" s="70"/>
      <c r="F408" s="70"/>
      <c r="G408" s="70"/>
      <c r="H408" s="70"/>
      <c r="I408" s="70"/>
      <c r="J408" s="59"/>
    </row>
    <row r="409" spans="5:10" ht="11.25">
      <c r="E409" s="70"/>
      <c r="F409" s="70"/>
      <c r="G409" s="70"/>
      <c r="H409" s="70"/>
      <c r="I409" s="70"/>
      <c r="J409" s="59"/>
    </row>
    <row r="410" spans="5:10" ht="11.25">
      <c r="E410" s="70"/>
      <c r="F410" s="70"/>
      <c r="G410" s="70"/>
      <c r="H410" s="70"/>
      <c r="I410" s="70"/>
      <c r="J410" s="59"/>
    </row>
    <row r="411" spans="5:10" ht="11.25">
      <c r="E411" s="70"/>
      <c r="F411" s="70"/>
      <c r="G411" s="70"/>
      <c r="H411" s="70"/>
      <c r="I411" s="70"/>
      <c r="J411" s="59"/>
    </row>
    <row r="412" spans="5:10" ht="11.25">
      <c r="E412" s="70"/>
      <c r="F412" s="70"/>
      <c r="G412" s="70"/>
      <c r="H412" s="70"/>
      <c r="I412" s="70"/>
      <c r="J412" s="59"/>
    </row>
    <row r="413" spans="5:10" ht="11.25">
      <c r="E413" s="70"/>
      <c r="F413" s="70"/>
      <c r="G413" s="70"/>
      <c r="H413" s="70"/>
      <c r="I413" s="70"/>
      <c r="J413" s="59"/>
    </row>
    <row r="414" spans="5:10" ht="11.25">
      <c r="E414" s="70"/>
      <c r="F414" s="70"/>
      <c r="G414" s="70"/>
      <c r="H414" s="70"/>
      <c r="I414" s="70"/>
      <c r="J414" s="59"/>
    </row>
    <row r="415" spans="5:10" ht="11.25">
      <c r="E415" s="70"/>
      <c r="F415" s="70"/>
      <c r="G415" s="70"/>
      <c r="H415" s="70"/>
      <c r="I415" s="70"/>
      <c r="J415" s="59"/>
    </row>
    <row r="416" spans="5:10" ht="11.25">
      <c r="E416" s="70"/>
      <c r="F416" s="70"/>
      <c r="G416" s="70"/>
      <c r="H416" s="70"/>
      <c r="I416" s="70"/>
      <c r="J416" s="59"/>
    </row>
    <row r="417" spans="5:10" ht="11.25">
      <c r="E417" s="70"/>
      <c r="F417" s="70"/>
      <c r="G417" s="70"/>
      <c r="H417" s="70"/>
      <c r="I417" s="70"/>
      <c r="J417" s="59"/>
    </row>
    <row r="418" spans="5:10" ht="11.25">
      <c r="E418" s="70"/>
      <c r="F418" s="70"/>
      <c r="G418" s="70"/>
      <c r="H418" s="70"/>
      <c r="I418" s="70"/>
      <c r="J418" s="59"/>
    </row>
    <row r="419" spans="5:10" ht="11.25">
      <c r="E419" s="70"/>
      <c r="F419" s="70"/>
      <c r="G419" s="70"/>
      <c r="H419" s="70"/>
      <c r="I419" s="70"/>
      <c r="J419" s="59"/>
    </row>
    <row r="420" spans="5:10" ht="11.25">
      <c r="E420" s="70"/>
      <c r="F420" s="70"/>
      <c r="G420" s="70"/>
      <c r="H420" s="70"/>
      <c r="I420" s="70"/>
      <c r="J420" s="59"/>
    </row>
    <row r="421" spans="5:10" ht="11.25">
      <c r="E421" s="70"/>
      <c r="F421" s="70"/>
      <c r="G421" s="70"/>
      <c r="H421" s="70"/>
      <c r="I421" s="70"/>
      <c r="J421" s="59"/>
    </row>
    <row r="422" spans="5:10" ht="11.25">
      <c r="E422" s="70"/>
      <c r="F422" s="70"/>
      <c r="G422" s="70"/>
      <c r="H422" s="70"/>
      <c r="I422" s="70"/>
      <c r="J422" s="59"/>
    </row>
    <row r="423" spans="5:10" ht="11.25">
      <c r="E423" s="70"/>
      <c r="F423" s="70"/>
      <c r="G423" s="70"/>
      <c r="H423" s="70"/>
      <c r="I423" s="70"/>
      <c r="J423" s="59"/>
    </row>
    <row r="424" spans="5:10" ht="11.25">
      <c r="E424" s="70"/>
      <c r="F424" s="70"/>
      <c r="G424" s="70"/>
      <c r="H424" s="70"/>
      <c r="I424" s="70"/>
      <c r="J424" s="59"/>
    </row>
    <row r="425" spans="5:10" ht="11.25">
      <c r="E425" s="70"/>
      <c r="F425" s="70"/>
      <c r="G425" s="70"/>
      <c r="H425" s="70"/>
      <c r="I425" s="70"/>
      <c r="J425" s="59"/>
    </row>
    <row r="426" spans="5:10" ht="11.25">
      <c r="E426" s="70"/>
      <c r="F426" s="70"/>
      <c r="G426" s="70"/>
      <c r="H426" s="70"/>
      <c r="I426" s="70"/>
      <c r="J426" s="59"/>
    </row>
    <row r="427" spans="5:10" ht="11.25">
      <c r="E427" s="70"/>
      <c r="F427" s="70"/>
      <c r="G427" s="70"/>
      <c r="H427" s="70"/>
      <c r="I427" s="70"/>
      <c r="J427" s="59"/>
    </row>
    <row r="428" spans="5:10" ht="11.25">
      <c r="E428" s="70"/>
      <c r="F428" s="70"/>
      <c r="G428" s="70"/>
      <c r="H428" s="70"/>
      <c r="I428" s="70"/>
      <c r="J428" s="59"/>
    </row>
    <row r="429" spans="5:10" ht="11.25">
      <c r="E429" s="70"/>
      <c r="F429" s="70"/>
      <c r="G429" s="70"/>
      <c r="H429" s="70"/>
      <c r="I429" s="70"/>
      <c r="J429" s="59"/>
    </row>
    <row r="430" spans="5:10" ht="11.25">
      <c r="E430" s="70"/>
      <c r="F430" s="70"/>
      <c r="G430" s="70"/>
      <c r="H430" s="70"/>
      <c r="I430" s="70"/>
      <c r="J430" s="59"/>
    </row>
    <row r="431" spans="5:10" ht="11.25">
      <c r="E431" s="70"/>
      <c r="F431" s="70"/>
      <c r="G431" s="70"/>
      <c r="H431" s="70"/>
      <c r="I431" s="70"/>
      <c r="J431" s="59"/>
    </row>
    <row r="432" spans="5:10" ht="11.25">
      <c r="E432" s="70"/>
      <c r="F432" s="70"/>
      <c r="G432" s="70"/>
      <c r="H432" s="70"/>
      <c r="I432" s="70"/>
      <c r="J432" s="59"/>
    </row>
    <row r="433" spans="5:10" ht="11.25">
      <c r="E433" s="70"/>
      <c r="F433" s="70"/>
      <c r="G433" s="70"/>
      <c r="H433" s="70"/>
      <c r="I433" s="70"/>
      <c r="J433" s="59"/>
    </row>
    <row r="434" spans="5:10" ht="11.25">
      <c r="E434" s="70"/>
      <c r="F434" s="70"/>
      <c r="G434" s="70"/>
      <c r="H434" s="70"/>
      <c r="I434" s="70"/>
      <c r="J434" s="59"/>
    </row>
    <row r="435" spans="5:10" ht="11.25">
      <c r="E435" s="70"/>
      <c r="F435" s="70"/>
      <c r="G435" s="70"/>
      <c r="H435" s="70"/>
      <c r="I435" s="70"/>
      <c r="J435" s="59"/>
    </row>
    <row r="436" spans="5:10" ht="11.25">
      <c r="E436" s="70"/>
      <c r="F436" s="70"/>
      <c r="G436" s="70"/>
      <c r="H436" s="70"/>
      <c r="I436" s="70"/>
      <c r="J436" s="59"/>
    </row>
    <row r="437" spans="5:10" ht="11.25">
      <c r="E437" s="70"/>
      <c r="F437" s="70"/>
      <c r="G437" s="70"/>
      <c r="H437" s="70"/>
      <c r="I437" s="70"/>
      <c r="J437" s="59"/>
    </row>
    <row r="438" spans="5:10" ht="11.25">
      <c r="E438" s="70"/>
      <c r="F438" s="70"/>
      <c r="G438" s="70"/>
      <c r="H438" s="70"/>
      <c r="I438" s="70"/>
      <c r="J438" s="59"/>
    </row>
    <row r="439" spans="5:10" ht="11.25">
      <c r="E439" s="70"/>
      <c r="F439" s="70"/>
      <c r="G439" s="70"/>
      <c r="H439" s="70"/>
      <c r="I439" s="70"/>
      <c r="J439" s="59"/>
    </row>
    <row r="440" spans="5:10" ht="11.25">
      <c r="E440" s="70"/>
      <c r="F440" s="70"/>
      <c r="G440" s="70"/>
      <c r="H440" s="70"/>
      <c r="I440" s="70"/>
      <c r="J440" s="59"/>
    </row>
    <row r="441" spans="5:10" ht="11.25">
      <c r="E441" s="70"/>
      <c r="F441" s="70"/>
      <c r="G441" s="70"/>
      <c r="H441" s="70"/>
      <c r="I441" s="70"/>
      <c r="J441" s="59"/>
    </row>
    <row r="442" spans="5:10" ht="11.25">
      <c r="E442" s="70"/>
      <c r="F442" s="70"/>
      <c r="G442" s="70"/>
      <c r="H442" s="70"/>
      <c r="I442" s="70"/>
      <c r="J442" s="59"/>
    </row>
    <row r="443" spans="5:10" ht="11.25">
      <c r="E443" s="70"/>
      <c r="F443" s="70"/>
      <c r="G443" s="70"/>
      <c r="H443" s="70"/>
      <c r="I443" s="70"/>
      <c r="J443" s="59"/>
    </row>
    <row r="444" spans="5:10" ht="11.25">
      <c r="E444" s="70"/>
      <c r="F444" s="70"/>
      <c r="G444" s="70"/>
      <c r="H444" s="70"/>
      <c r="I444" s="70"/>
      <c r="J444" s="59"/>
    </row>
    <row r="445" spans="5:10" ht="11.25">
      <c r="E445" s="70"/>
      <c r="F445" s="70"/>
      <c r="G445" s="70"/>
      <c r="H445" s="70"/>
      <c r="I445" s="70"/>
      <c r="J445" s="59"/>
    </row>
    <row r="446" spans="5:10" ht="11.25">
      <c r="E446" s="70"/>
      <c r="F446" s="70"/>
      <c r="G446" s="70"/>
      <c r="H446" s="70"/>
      <c r="I446" s="70"/>
      <c r="J446" s="59"/>
    </row>
    <row r="447" spans="5:10" ht="11.25">
      <c r="E447" s="70"/>
      <c r="F447" s="70"/>
      <c r="G447" s="70"/>
      <c r="H447" s="70"/>
      <c r="I447" s="70"/>
      <c r="J447" s="59"/>
    </row>
    <row r="448" spans="5:10" ht="11.25">
      <c r="E448" s="70"/>
      <c r="F448" s="70"/>
      <c r="G448" s="70"/>
      <c r="H448" s="70"/>
      <c r="I448" s="70"/>
      <c r="J448" s="59"/>
    </row>
    <row r="449" spans="5:10" ht="11.25">
      <c r="E449" s="70"/>
      <c r="F449" s="70"/>
      <c r="G449" s="70"/>
      <c r="H449" s="70"/>
      <c r="I449" s="70"/>
      <c r="J449" s="59"/>
    </row>
    <row r="450" spans="5:10" ht="11.25">
      <c r="E450" s="70"/>
      <c r="F450" s="70"/>
      <c r="G450" s="70"/>
      <c r="H450" s="70"/>
      <c r="I450" s="70"/>
      <c r="J450" s="59"/>
    </row>
    <row r="451" spans="5:10" ht="11.25">
      <c r="E451" s="70"/>
      <c r="F451" s="70"/>
      <c r="G451" s="70"/>
      <c r="H451" s="70"/>
      <c r="I451" s="70"/>
      <c r="J451" s="59"/>
    </row>
    <row r="452" spans="5:10" ht="11.25">
      <c r="E452" s="70"/>
      <c r="F452" s="70"/>
      <c r="G452" s="70"/>
      <c r="H452" s="70"/>
      <c r="I452" s="70"/>
      <c r="J452" s="59"/>
    </row>
    <row r="453" spans="5:10" ht="11.25">
      <c r="E453" s="70"/>
      <c r="F453" s="70"/>
      <c r="G453" s="70"/>
      <c r="H453" s="70"/>
      <c r="I453" s="70"/>
      <c r="J453" s="59"/>
    </row>
    <row r="454" spans="5:10" ht="11.25">
      <c r="E454" s="70"/>
      <c r="F454" s="70"/>
      <c r="G454" s="70"/>
      <c r="H454" s="70"/>
      <c r="I454" s="70"/>
      <c r="J454" s="59"/>
    </row>
    <row r="455" spans="5:10" ht="11.25">
      <c r="E455" s="70"/>
      <c r="F455" s="70"/>
      <c r="G455" s="70"/>
      <c r="H455" s="70"/>
      <c r="I455" s="70"/>
      <c r="J455" s="59"/>
    </row>
    <row r="456" spans="5:10" ht="11.25">
      <c r="E456" s="70"/>
      <c r="F456" s="70"/>
      <c r="G456" s="70"/>
      <c r="H456" s="70"/>
      <c r="I456" s="70"/>
      <c r="J456" s="59"/>
    </row>
    <row r="457" spans="5:10" ht="11.25">
      <c r="E457" s="70"/>
      <c r="F457" s="70"/>
      <c r="G457" s="70"/>
      <c r="H457" s="70"/>
      <c r="I457" s="70"/>
      <c r="J457" s="59"/>
    </row>
    <row r="458" spans="5:10" ht="11.25">
      <c r="E458" s="70"/>
      <c r="F458" s="70"/>
      <c r="G458" s="70"/>
      <c r="H458" s="70"/>
      <c r="I458" s="70"/>
      <c r="J458" s="59"/>
    </row>
    <row r="459" spans="5:10" ht="11.25">
      <c r="E459" s="70"/>
      <c r="F459" s="70"/>
      <c r="G459" s="70"/>
      <c r="H459" s="70"/>
      <c r="I459" s="70"/>
      <c r="J459" s="59"/>
    </row>
    <row r="460" spans="5:10" ht="11.25">
      <c r="E460" s="70"/>
      <c r="F460" s="70"/>
      <c r="G460" s="70"/>
      <c r="H460" s="70"/>
      <c r="I460" s="70"/>
      <c r="J460" s="59"/>
    </row>
    <row r="461" spans="5:10" ht="11.25">
      <c r="E461" s="70"/>
      <c r="F461" s="70"/>
      <c r="G461" s="70"/>
      <c r="H461" s="70"/>
      <c r="I461" s="70"/>
      <c r="J461" s="59"/>
    </row>
    <row r="462" spans="5:10" ht="11.25">
      <c r="E462" s="70"/>
      <c r="F462" s="70"/>
      <c r="G462" s="70"/>
      <c r="H462" s="70"/>
      <c r="I462" s="70"/>
      <c r="J462" s="59"/>
    </row>
    <row r="463" spans="5:10" ht="11.25">
      <c r="E463" s="70"/>
      <c r="F463" s="70"/>
      <c r="G463" s="70"/>
      <c r="H463" s="70"/>
      <c r="I463" s="70"/>
      <c r="J463" s="59"/>
    </row>
    <row r="464" spans="5:10" ht="11.25">
      <c r="E464" s="70"/>
      <c r="F464" s="70"/>
      <c r="G464" s="70"/>
      <c r="H464" s="70"/>
      <c r="I464" s="70"/>
      <c r="J464" s="59"/>
    </row>
    <row r="465" spans="5:10" ht="11.25">
      <c r="E465" s="70"/>
      <c r="F465" s="70"/>
      <c r="G465" s="70"/>
      <c r="H465" s="70"/>
      <c r="I465" s="70"/>
      <c r="J465" s="59"/>
    </row>
    <row r="466" spans="5:10" ht="11.25">
      <c r="E466" s="70"/>
      <c r="F466" s="70"/>
      <c r="G466" s="70"/>
      <c r="H466" s="70"/>
      <c r="I466" s="70"/>
      <c r="J466" s="59"/>
    </row>
    <row r="467" spans="5:10" ht="11.25">
      <c r="E467" s="70"/>
      <c r="F467" s="70"/>
      <c r="G467" s="70"/>
      <c r="H467" s="70"/>
      <c r="I467" s="70"/>
      <c r="J467" s="59"/>
    </row>
    <row r="468" spans="5:10" ht="11.25">
      <c r="E468" s="70"/>
      <c r="F468" s="70"/>
      <c r="G468" s="70"/>
      <c r="H468" s="70"/>
      <c r="I468" s="70"/>
      <c r="J468" s="59"/>
    </row>
    <row r="469" spans="5:10" ht="11.25">
      <c r="E469" s="70"/>
      <c r="F469" s="70"/>
      <c r="G469" s="70"/>
      <c r="H469" s="70"/>
      <c r="I469" s="70"/>
      <c r="J469" s="59"/>
    </row>
    <row r="470" spans="5:10" ht="11.25">
      <c r="E470" s="70"/>
      <c r="F470" s="70"/>
      <c r="G470" s="70"/>
      <c r="H470" s="70"/>
      <c r="I470" s="70"/>
      <c r="J470" s="59"/>
    </row>
    <row r="471" spans="5:10" ht="11.25">
      <c r="E471" s="70"/>
      <c r="F471" s="70"/>
      <c r="G471" s="70"/>
      <c r="H471" s="70"/>
      <c r="I471" s="70"/>
      <c r="J471" s="59"/>
    </row>
    <row r="472" spans="5:10" ht="11.25">
      <c r="E472" s="70"/>
      <c r="F472" s="70"/>
      <c r="G472" s="70"/>
      <c r="H472" s="70"/>
      <c r="I472" s="70"/>
      <c r="J472" s="59"/>
    </row>
    <row r="473" spans="5:10" ht="11.25">
      <c r="E473" s="70"/>
      <c r="F473" s="70"/>
      <c r="G473" s="70"/>
      <c r="H473" s="70"/>
      <c r="I473" s="70"/>
      <c r="J473" s="59"/>
    </row>
    <row r="474" spans="5:10" ht="11.25">
      <c r="E474" s="70"/>
      <c r="F474" s="70"/>
      <c r="G474" s="70"/>
      <c r="H474" s="70"/>
      <c r="I474" s="70"/>
      <c r="J474" s="59"/>
    </row>
    <row r="475" spans="5:10" ht="11.25">
      <c r="E475" s="70"/>
      <c r="F475" s="70"/>
      <c r="G475" s="70"/>
      <c r="H475" s="70"/>
      <c r="I475" s="70"/>
      <c r="J475" s="59"/>
    </row>
    <row r="476" spans="5:10" ht="11.25">
      <c r="E476" s="70"/>
      <c r="F476" s="70"/>
      <c r="G476" s="70"/>
      <c r="H476" s="70"/>
      <c r="I476" s="70"/>
      <c r="J476" s="59"/>
    </row>
    <row r="477" spans="5:10" ht="11.25">
      <c r="E477" s="70"/>
      <c r="F477" s="70"/>
      <c r="G477" s="70"/>
      <c r="H477" s="70"/>
      <c r="I477" s="70"/>
      <c r="J477" s="59"/>
    </row>
    <row r="478" spans="5:10" ht="11.25">
      <c r="E478" s="70"/>
      <c r="F478" s="70"/>
      <c r="G478" s="70"/>
      <c r="H478" s="70"/>
      <c r="I478" s="70"/>
      <c r="J478" s="59"/>
    </row>
    <row r="479" spans="5:10" ht="11.25">
      <c r="E479" s="70"/>
      <c r="F479" s="70"/>
      <c r="G479" s="70"/>
      <c r="H479" s="70"/>
      <c r="I479" s="70"/>
      <c r="J479" s="59"/>
    </row>
    <row r="480" spans="5:10" ht="11.25">
      <c r="E480" s="70"/>
      <c r="F480" s="70"/>
      <c r="G480" s="70"/>
      <c r="H480" s="70"/>
      <c r="I480" s="70"/>
      <c r="J480" s="59"/>
    </row>
    <row r="481" spans="5:10" ht="11.25">
      <c r="E481" s="70"/>
      <c r="F481" s="70"/>
      <c r="G481" s="70"/>
      <c r="H481" s="70"/>
      <c r="I481" s="70"/>
      <c r="J481" s="59"/>
    </row>
    <row r="482" spans="5:10" ht="11.25">
      <c r="E482" s="70"/>
      <c r="F482" s="70"/>
      <c r="G482" s="70"/>
      <c r="H482" s="70"/>
      <c r="I482" s="70"/>
      <c r="J482" s="59"/>
    </row>
    <row r="483" spans="5:10" ht="11.25">
      <c r="E483" s="70"/>
      <c r="F483" s="70"/>
      <c r="G483" s="70"/>
      <c r="H483" s="70"/>
      <c r="I483" s="70"/>
      <c r="J483" s="59"/>
    </row>
    <row r="484" spans="5:10" ht="11.25">
      <c r="E484" s="70"/>
      <c r="F484" s="70"/>
      <c r="G484" s="70"/>
      <c r="H484" s="70"/>
      <c r="I484" s="70"/>
      <c r="J484" s="59"/>
    </row>
    <row r="485" spans="5:10" ht="11.25">
      <c r="E485" s="70"/>
      <c r="F485" s="70"/>
      <c r="G485" s="70"/>
      <c r="H485" s="70"/>
      <c r="I485" s="70"/>
      <c r="J485" s="59"/>
    </row>
    <row r="486" spans="5:10" ht="11.25">
      <c r="E486" s="70"/>
      <c r="F486" s="70"/>
      <c r="G486" s="70"/>
      <c r="H486" s="70"/>
      <c r="I486" s="70"/>
      <c r="J486" s="59"/>
    </row>
    <row r="487" spans="5:10" ht="11.25">
      <c r="E487" s="70"/>
      <c r="F487" s="70"/>
      <c r="G487" s="70"/>
      <c r="H487" s="70"/>
      <c r="I487" s="70"/>
      <c r="J487" s="59"/>
    </row>
    <row r="488" spans="5:10" ht="11.25">
      <c r="E488" s="70"/>
      <c r="F488" s="70"/>
      <c r="G488" s="70"/>
      <c r="H488" s="70"/>
      <c r="I488" s="70"/>
      <c r="J488" s="59"/>
    </row>
    <row r="489" spans="5:10" ht="11.25">
      <c r="E489" s="70"/>
      <c r="F489" s="70"/>
      <c r="G489" s="70"/>
      <c r="H489" s="70"/>
      <c r="I489" s="70"/>
      <c r="J489" s="59"/>
    </row>
    <row r="490" spans="5:10" ht="11.25">
      <c r="E490" s="70"/>
      <c r="F490" s="70"/>
      <c r="G490" s="70"/>
      <c r="H490" s="70"/>
      <c r="I490" s="70"/>
      <c r="J490" s="59"/>
    </row>
    <row r="491" spans="5:10" ht="11.25">
      <c r="E491" s="70"/>
      <c r="F491" s="70"/>
      <c r="G491" s="70"/>
      <c r="H491" s="70"/>
      <c r="I491" s="70"/>
      <c r="J491" s="59"/>
    </row>
    <row r="492" spans="5:10" ht="11.25">
      <c r="E492" s="70"/>
      <c r="F492" s="70"/>
      <c r="G492" s="70"/>
      <c r="H492" s="70"/>
      <c r="I492" s="70"/>
      <c r="J492" s="59"/>
    </row>
    <row r="493" spans="5:10" ht="11.25">
      <c r="E493" s="70"/>
      <c r="F493" s="70"/>
      <c r="G493" s="70"/>
      <c r="H493" s="70"/>
      <c r="I493" s="70"/>
      <c r="J493" s="59"/>
    </row>
    <row r="494" spans="5:10" ht="11.25">
      <c r="E494" s="70"/>
      <c r="F494" s="70"/>
      <c r="G494" s="70"/>
      <c r="H494" s="70"/>
      <c r="I494" s="70"/>
      <c r="J494" s="59"/>
    </row>
    <row r="495" spans="5:10" ht="11.25">
      <c r="E495" s="70"/>
      <c r="F495" s="70"/>
      <c r="G495" s="70"/>
      <c r="H495" s="70"/>
      <c r="I495" s="70"/>
      <c r="J495" s="59"/>
    </row>
    <row r="496" spans="5:10" ht="11.25">
      <c r="E496" s="70"/>
      <c r="F496" s="70"/>
      <c r="G496" s="70"/>
      <c r="H496" s="70"/>
      <c r="I496" s="70"/>
      <c r="J496" s="59"/>
    </row>
    <row r="497" spans="5:10" ht="11.25">
      <c r="E497" s="70"/>
      <c r="F497" s="70"/>
      <c r="G497" s="70"/>
      <c r="H497" s="70"/>
      <c r="I497" s="70"/>
      <c r="J497" s="59"/>
    </row>
    <row r="498" spans="5:10" ht="11.25">
      <c r="E498" s="70"/>
      <c r="F498" s="70"/>
      <c r="G498" s="70"/>
      <c r="H498" s="70"/>
      <c r="I498" s="70"/>
      <c r="J498" s="59"/>
    </row>
    <row r="499" spans="5:10" ht="11.25">
      <c r="E499" s="70"/>
      <c r="F499" s="70"/>
      <c r="G499" s="70"/>
      <c r="H499" s="70"/>
      <c r="I499" s="70"/>
      <c r="J499" s="59"/>
    </row>
    <row r="500" spans="5:10" ht="11.25">
      <c r="E500" s="70"/>
      <c r="F500" s="70"/>
      <c r="G500" s="70"/>
      <c r="H500" s="70"/>
      <c r="I500" s="70"/>
      <c r="J500" s="59"/>
    </row>
    <row r="501" spans="5:10" ht="11.25">
      <c r="E501" s="70"/>
      <c r="F501" s="70"/>
      <c r="G501" s="70"/>
      <c r="H501" s="70"/>
      <c r="I501" s="70"/>
      <c r="J501" s="59"/>
    </row>
    <row r="502" spans="5:10" ht="11.25">
      <c r="E502" s="70"/>
      <c r="F502" s="70"/>
      <c r="G502" s="70"/>
      <c r="H502" s="70"/>
      <c r="I502" s="70"/>
      <c r="J502" s="59"/>
    </row>
    <row r="503" spans="5:10" ht="11.25">
      <c r="E503" s="70"/>
      <c r="F503" s="70"/>
      <c r="G503" s="70"/>
      <c r="H503" s="70"/>
      <c r="I503" s="70"/>
      <c r="J503" s="59"/>
    </row>
    <row r="504" spans="5:10" ht="11.25">
      <c r="E504" s="70"/>
      <c r="F504" s="70"/>
      <c r="G504" s="70"/>
      <c r="H504" s="70"/>
      <c r="I504" s="70"/>
      <c r="J504" s="59"/>
    </row>
    <row r="505" spans="5:10" ht="11.25">
      <c r="E505" s="70"/>
      <c r="F505" s="70"/>
      <c r="G505" s="70"/>
      <c r="H505" s="70"/>
      <c r="I505" s="70"/>
      <c r="J505" s="59"/>
    </row>
    <row r="506" spans="5:10" ht="11.25">
      <c r="E506" s="70"/>
      <c r="F506" s="70"/>
      <c r="G506" s="70"/>
      <c r="H506" s="70"/>
      <c r="I506" s="70"/>
      <c r="J506" s="59"/>
    </row>
    <row r="507" spans="5:10" ht="11.25">
      <c r="E507" s="70"/>
      <c r="F507" s="70"/>
      <c r="G507" s="70"/>
      <c r="H507" s="70"/>
      <c r="I507" s="70"/>
      <c r="J507" s="59"/>
    </row>
    <row r="508" spans="5:10" ht="11.25">
      <c r="E508" s="70"/>
      <c r="F508" s="70"/>
      <c r="G508" s="70"/>
      <c r="H508" s="70"/>
      <c r="I508" s="70"/>
      <c r="J508" s="59"/>
    </row>
    <row r="509" spans="5:10" ht="11.25">
      <c r="E509" s="70"/>
      <c r="F509" s="70"/>
      <c r="G509" s="70"/>
      <c r="H509" s="70"/>
      <c r="I509" s="70"/>
      <c r="J509" s="59"/>
    </row>
    <row r="510" spans="5:10" ht="11.25">
      <c r="E510" s="70"/>
      <c r="F510" s="70"/>
      <c r="G510" s="70"/>
      <c r="H510" s="70"/>
      <c r="I510" s="70"/>
      <c r="J510" s="59"/>
    </row>
    <row r="511" spans="5:10" ht="11.25">
      <c r="E511" s="70"/>
      <c r="F511" s="70"/>
      <c r="G511" s="70"/>
      <c r="H511" s="70"/>
      <c r="I511" s="70"/>
      <c r="J511" s="59"/>
    </row>
    <row r="512" spans="5:10" ht="11.25">
      <c r="E512" s="70"/>
      <c r="F512" s="70"/>
      <c r="G512" s="70"/>
      <c r="H512" s="70"/>
      <c r="I512" s="70"/>
      <c r="J512" s="59"/>
    </row>
    <row r="513" spans="5:10" ht="11.25">
      <c r="E513" s="70"/>
      <c r="F513" s="70"/>
      <c r="G513" s="70"/>
      <c r="H513" s="70"/>
      <c r="I513" s="70"/>
      <c r="J513" s="59"/>
    </row>
    <row r="514" spans="5:10" ht="11.25">
      <c r="E514" s="70"/>
      <c r="F514" s="70"/>
      <c r="G514" s="70"/>
      <c r="H514" s="70"/>
      <c r="I514" s="70"/>
      <c r="J514" s="59"/>
    </row>
    <row r="515" spans="5:10" ht="11.25">
      <c r="E515" s="70"/>
      <c r="F515" s="70"/>
      <c r="G515" s="70"/>
      <c r="H515" s="70"/>
      <c r="I515" s="70"/>
      <c r="J515" s="59"/>
    </row>
    <row r="516" spans="5:10" ht="11.25">
      <c r="E516" s="70"/>
      <c r="F516" s="70"/>
      <c r="G516" s="70"/>
      <c r="H516" s="70"/>
      <c r="I516" s="70"/>
      <c r="J516" s="59"/>
    </row>
    <row r="517" spans="5:10" ht="11.25">
      <c r="E517" s="70"/>
      <c r="F517" s="70"/>
      <c r="G517" s="70"/>
      <c r="H517" s="70"/>
      <c r="I517" s="70"/>
      <c r="J517" s="59"/>
    </row>
    <row r="518" spans="5:10" ht="11.25">
      <c r="E518" s="70"/>
      <c r="F518" s="70"/>
      <c r="G518" s="70"/>
      <c r="H518" s="70"/>
      <c r="I518" s="70"/>
      <c r="J518" s="59"/>
    </row>
    <row r="519" spans="5:10" ht="11.25">
      <c r="E519" s="70"/>
      <c r="F519" s="70"/>
      <c r="G519" s="70"/>
      <c r="H519" s="70"/>
      <c r="I519" s="70"/>
      <c r="J519" s="59"/>
    </row>
    <row r="520" spans="5:10" ht="11.25">
      <c r="E520" s="70"/>
      <c r="F520" s="70"/>
      <c r="G520" s="70"/>
      <c r="H520" s="70"/>
      <c r="I520" s="70"/>
      <c r="J520" s="59"/>
    </row>
    <row r="521" spans="5:10" ht="11.25">
      <c r="E521" s="70"/>
      <c r="F521" s="70"/>
      <c r="G521" s="70"/>
      <c r="H521" s="70"/>
      <c r="I521" s="70"/>
      <c r="J521" s="59"/>
    </row>
    <row r="522" spans="5:10" ht="11.25">
      <c r="E522" s="70"/>
      <c r="F522" s="70"/>
      <c r="G522" s="70"/>
      <c r="H522" s="70"/>
      <c r="I522" s="70"/>
      <c r="J522" s="59"/>
    </row>
    <row r="523" spans="5:10" ht="11.25">
      <c r="E523" s="70"/>
      <c r="F523" s="70"/>
      <c r="G523" s="70"/>
      <c r="H523" s="70"/>
      <c r="I523" s="70"/>
      <c r="J523" s="59"/>
    </row>
    <row r="524" spans="5:10" ht="11.25">
      <c r="E524" s="70"/>
      <c r="F524" s="70"/>
      <c r="G524" s="70"/>
      <c r="H524" s="70"/>
      <c r="I524" s="70"/>
      <c r="J524" s="59"/>
    </row>
    <row r="525" spans="5:10" ht="11.25">
      <c r="E525" s="70"/>
      <c r="F525" s="70"/>
      <c r="G525" s="70"/>
      <c r="H525" s="70"/>
      <c r="I525" s="70"/>
      <c r="J525" s="59"/>
    </row>
    <row r="526" spans="5:10" ht="11.25">
      <c r="E526" s="70"/>
      <c r="F526" s="70"/>
      <c r="G526" s="70"/>
      <c r="H526" s="70"/>
      <c r="I526" s="70"/>
      <c r="J526" s="59"/>
    </row>
    <row r="527" spans="5:10" ht="11.25">
      <c r="E527" s="70"/>
      <c r="F527" s="70"/>
      <c r="G527" s="70"/>
      <c r="H527" s="70"/>
      <c r="I527" s="70"/>
      <c r="J527" s="59"/>
    </row>
    <row r="528" spans="5:10" ht="11.25">
      <c r="E528" s="70"/>
      <c r="F528" s="70"/>
      <c r="G528" s="70"/>
      <c r="H528" s="70"/>
      <c r="I528" s="70"/>
      <c r="J528" s="59"/>
    </row>
    <row r="529" spans="5:10" ht="11.25">
      <c r="E529" s="70"/>
      <c r="F529" s="70"/>
      <c r="G529" s="70"/>
      <c r="H529" s="70"/>
      <c r="I529" s="70"/>
      <c r="J529" s="59"/>
    </row>
    <row r="530" spans="5:10" ht="11.25">
      <c r="E530" s="70"/>
      <c r="F530" s="70"/>
      <c r="G530" s="70"/>
      <c r="H530" s="70"/>
      <c r="I530" s="70"/>
      <c r="J530" s="59"/>
    </row>
    <row r="531" spans="5:10" ht="11.25">
      <c r="E531" s="70"/>
      <c r="F531" s="70"/>
      <c r="G531" s="70"/>
      <c r="H531" s="70"/>
      <c r="I531" s="70"/>
      <c r="J531" s="59"/>
    </row>
    <row r="532" spans="5:10" ht="11.25">
      <c r="E532" s="70"/>
      <c r="F532" s="70"/>
      <c r="G532" s="70"/>
      <c r="H532" s="70"/>
      <c r="I532" s="70"/>
      <c r="J532" s="59"/>
    </row>
    <row r="533" spans="5:10" ht="11.25">
      <c r="E533" s="70"/>
      <c r="F533" s="70"/>
      <c r="G533" s="70"/>
      <c r="H533" s="70"/>
      <c r="I533" s="70"/>
      <c r="J533" s="59"/>
    </row>
    <row r="534" spans="5:10" ht="11.25">
      <c r="E534" s="70"/>
      <c r="F534" s="70"/>
      <c r="G534" s="70"/>
      <c r="H534" s="70"/>
      <c r="I534" s="70"/>
      <c r="J534" s="59"/>
    </row>
    <row r="535" spans="5:10" ht="11.25">
      <c r="E535" s="70"/>
      <c r="F535" s="70"/>
      <c r="G535" s="70"/>
      <c r="H535" s="70"/>
      <c r="I535" s="70"/>
      <c r="J535" s="59"/>
    </row>
    <row r="536" spans="5:10" ht="11.25">
      <c r="E536" s="70"/>
      <c r="F536" s="70"/>
      <c r="G536" s="70"/>
      <c r="H536" s="70"/>
      <c r="I536" s="70"/>
      <c r="J536" s="59"/>
    </row>
    <row r="537" spans="5:10" ht="11.25">
      <c r="E537" s="70"/>
      <c r="F537" s="70"/>
      <c r="G537" s="70"/>
      <c r="H537" s="70"/>
      <c r="I537" s="70"/>
      <c r="J537" s="59"/>
    </row>
    <row r="538" spans="5:10" ht="11.25">
      <c r="E538" s="70"/>
      <c r="F538" s="70"/>
      <c r="G538" s="70"/>
      <c r="H538" s="70"/>
      <c r="I538" s="70"/>
      <c r="J538" s="59"/>
    </row>
    <row r="539" spans="5:10" ht="11.25">
      <c r="E539" s="70"/>
      <c r="F539" s="70"/>
      <c r="G539" s="70"/>
      <c r="H539" s="70"/>
      <c r="I539" s="70"/>
      <c r="J539" s="59"/>
    </row>
    <row r="540" spans="5:10" ht="11.25">
      <c r="E540" s="70"/>
      <c r="F540" s="70"/>
      <c r="G540" s="70"/>
      <c r="H540" s="70"/>
      <c r="I540" s="70"/>
      <c r="J540" s="59"/>
    </row>
    <row r="541" spans="5:10" ht="11.25">
      <c r="E541" s="70"/>
      <c r="F541" s="70"/>
      <c r="G541" s="70"/>
      <c r="H541" s="70"/>
      <c r="I541" s="70"/>
      <c r="J541" s="59"/>
    </row>
    <row r="542" spans="5:10" ht="11.25">
      <c r="E542" s="70"/>
      <c r="F542" s="70"/>
      <c r="G542" s="70"/>
      <c r="H542" s="70"/>
      <c r="I542" s="70"/>
      <c r="J542" s="59"/>
    </row>
    <row r="543" spans="5:10" ht="11.25">
      <c r="E543" s="70"/>
      <c r="F543" s="70"/>
      <c r="G543" s="70"/>
      <c r="H543" s="70"/>
      <c r="I543" s="70"/>
      <c r="J543" s="59"/>
    </row>
    <row r="544" spans="5:10" ht="11.25">
      <c r="E544" s="70"/>
      <c r="F544" s="70"/>
      <c r="G544" s="70"/>
      <c r="H544" s="70"/>
      <c r="I544" s="70"/>
      <c r="J544" s="59"/>
    </row>
    <row r="545" spans="5:10" ht="11.25">
      <c r="E545" s="70"/>
      <c r="F545" s="70"/>
      <c r="G545" s="70"/>
      <c r="H545" s="70"/>
      <c r="I545" s="70"/>
      <c r="J545" s="59"/>
    </row>
    <row r="546" spans="5:10" ht="11.25">
      <c r="E546" s="70"/>
      <c r="F546" s="70"/>
      <c r="G546" s="70"/>
      <c r="H546" s="70"/>
      <c r="I546" s="70"/>
      <c r="J546" s="59"/>
    </row>
    <row r="547" spans="5:10" ht="11.25">
      <c r="E547" s="70"/>
      <c r="F547" s="70"/>
      <c r="G547" s="70"/>
      <c r="H547" s="70"/>
      <c r="I547" s="70"/>
      <c r="J547" s="59"/>
    </row>
    <row r="548" spans="5:10" ht="11.25">
      <c r="E548" s="70"/>
      <c r="F548" s="70"/>
      <c r="G548" s="70"/>
      <c r="H548" s="70"/>
      <c r="I548" s="70"/>
      <c r="J548" s="59"/>
    </row>
    <row r="549" spans="5:10" ht="11.25">
      <c r="E549" s="70"/>
      <c r="F549" s="70"/>
      <c r="G549" s="70"/>
      <c r="H549" s="70"/>
      <c r="I549" s="70"/>
      <c r="J549" s="59"/>
    </row>
    <row r="550" spans="5:10" ht="11.25">
      <c r="E550" s="70"/>
      <c r="F550" s="70"/>
      <c r="G550" s="70"/>
      <c r="H550" s="70"/>
      <c r="I550" s="70"/>
      <c r="J550" s="59"/>
    </row>
    <row r="551" spans="5:10" ht="11.25">
      <c r="E551" s="70"/>
      <c r="F551" s="70"/>
      <c r="G551" s="70"/>
      <c r="H551" s="70"/>
      <c r="I551" s="70"/>
      <c r="J551" s="59"/>
    </row>
    <row r="552" spans="5:10" ht="11.25">
      <c r="E552" s="70"/>
      <c r="F552" s="70"/>
      <c r="G552" s="70"/>
      <c r="H552" s="70"/>
      <c r="I552" s="70"/>
      <c r="J552" s="59"/>
    </row>
    <row r="553" spans="5:10" ht="11.25">
      <c r="E553" s="70"/>
      <c r="F553" s="70"/>
      <c r="G553" s="70"/>
      <c r="H553" s="70"/>
      <c r="I553" s="70"/>
      <c r="J553" s="59"/>
    </row>
    <row r="554" spans="5:10" ht="11.25">
      <c r="E554" s="70"/>
      <c r="F554" s="70"/>
      <c r="G554" s="70"/>
      <c r="H554" s="70"/>
      <c r="I554" s="70"/>
      <c r="J554" s="59"/>
    </row>
    <row r="555" spans="5:10" ht="11.25">
      <c r="E555" s="70"/>
      <c r="F555" s="70"/>
      <c r="G555" s="70"/>
      <c r="H555" s="70"/>
      <c r="I555" s="70"/>
      <c r="J555" s="59"/>
    </row>
    <row r="556" spans="5:10" ht="11.25">
      <c r="E556" s="70"/>
      <c r="F556" s="70"/>
      <c r="G556" s="70"/>
      <c r="H556" s="70"/>
      <c r="I556" s="70"/>
      <c r="J556" s="59"/>
    </row>
    <row r="557" spans="5:10" ht="11.25">
      <c r="E557" s="70"/>
      <c r="F557" s="70"/>
      <c r="G557" s="70"/>
      <c r="H557" s="70"/>
      <c r="I557" s="70"/>
      <c r="J557" s="59"/>
    </row>
    <row r="558" spans="5:10" ht="11.25">
      <c r="E558" s="70"/>
      <c r="F558" s="70"/>
      <c r="G558" s="70"/>
      <c r="H558" s="70"/>
      <c r="I558" s="70"/>
      <c r="J558" s="59"/>
    </row>
    <row r="559" spans="5:10" ht="11.25">
      <c r="E559" s="70"/>
      <c r="F559" s="70"/>
      <c r="G559" s="70"/>
      <c r="H559" s="70"/>
      <c r="I559" s="70"/>
      <c r="J559" s="59"/>
    </row>
    <row r="560" spans="5:10" ht="11.25">
      <c r="E560" s="70"/>
      <c r="F560" s="70"/>
      <c r="G560" s="70"/>
      <c r="H560" s="70"/>
      <c r="I560" s="70"/>
      <c r="J560" s="59"/>
    </row>
    <row r="561" spans="5:10" ht="11.25">
      <c r="E561" s="70"/>
      <c r="F561" s="70"/>
      <c r="G561" s="70"/>
      <c r="H561" s="70"/>
      <c r="I561" s="70"/>
      <c r="J561" s="59"/>
    </row>
    <row r="562" spans="5:10" ht="11.25">
      <c r="E562" s="70"/>
      <c r="F562" s="70"/>
      <c r="G562" s="70"/>
      <c r="H562" s="70"/>
      <c r="I562" s="70"/>
      <c r="J562" s="59"/>
    </row>
    <row r="563" spans="5:10" ht="11.25">
      <c r="E563" s="70"/>
      <c r="F563" s="70"/>
      <c r="G563" s="70"/>
      <c r="H563" s="70"/>
      <c r="I563" s="70"/>
      <c r="J563" s="59"/>
    </row>
    <row r="564" spans="5:10" ht="11.25">
      <c r="E564" s="70"/>
      <c r="F564" s="70"/>
      <c r="G564" s="70"/>
      <c r="H564" s="70"/>
      <c r="I564" s="70"/>
      <c r="J564" s="59"/>
    </row>
  </sheetData>
  <sheetProtection/>
  <mergeCells count="3">
    <mergeCell ref="A1:B1"/>
    <mergeCell ref="A2:B2"/>
    <mergeCell ref="G2:I2"/>
  </mergeCells>
  <printOptions/>
  <pageMargins left="0.4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95" customWidth="1"/>
    <col min="2" max="2" width="14.375" style="95" customWidth="1"/>
    <col min="3" max="3" width="38.25390625" style="119" customWidth="1"/>
    <col min="4" max="4" width="4.625" style="95" customWidth="1"/>
    <col min="5" max="5" width="10.625" style="95" customWidth="1"/>
    <col min="6" max="6" width="9.875" style="95" customWidth="1"/>
    <col min="7" max="7" width="12.75390625" style="95" customWidth="1"/>
    <col min="8" max="16384" width="9.125" style="95" customWidth="1"/>
  </cols>
  <sheetData>
    <row r="1" spans="1:7" ht="16.5" thickBot="1">
      <c r="A1" s="254" t="s">
        <v>42</v>
      </c>
      <c r="B1" s="254"/>
      <c r="C1" s="255"/>
      <c r="D1" s="254"/>
      <c r="E1" s="254"/>
      <c r="F1" s="254"/>
      <c r="G1" s="254"/>
    </row>
    <row r="2" spans="1:7" ht="13.5" thickTop="1">
      <c r="A2" s="96" t="s">
        <v>43</v>
      </c>
      <c r="B2" s="97"/>
      <c r="C2" s="256"/>
      <c r="D2" s="256"/>
      <c r="E2" s="256"/>
      <c r="F2" s="256"/>
      <c r="G2" s="257"/>
    </row>
    <row r="3" spans="1:7" ht="12.75">
      <c r="A3" s="98" t="s">
        <v>44</v>
      </c>
      <c r="B3" s="99"/>
      <c r="C3" s="258"/>
      <c r="D3" s="258"/>
      <c r="E3" s="258"/>
      <c r="F3" s="258"/>
      <c r="G3" s="259"/>
    </row>
    <row r="4" spans="1:7" ht="13.5" thickBot="1">
      <c r="A4" s="100" t="s">
        <v>45</v>
      </c>
      <c r="B4" s="101"/>
      <c r="C4" s="260"/>
      <c r="D4" s="260"/>
      <c r="E4" s="260"/>
      <c r="F4" s="260"/>
      <c r="G4" s="261"/>
    </row>
    <row r="5" spans="2:4" ht="14.25" thickBot="1" thickTop="1">
      <c r="B5" s="102"/>
      <c r="C5" s="103"/>
      <c r="D5" s="104"/>
    </row>
    <row r="6" spans="1:7" ht="13.5" thickBot="1">
      <c r="A6" s="105" t="s">
        <v>46</v>
      </c>
      <c r="B6" s="106" t="s">
        <v>47</v>
      </c>
      <c r="C6" s="107" t="s">
        <v>48</v>
      </c>
      <c r="D6" s="108" t="s">
        <v>49</v>
      </c>
      <c r="E6" s="109" t="s">
        <v>50</v>
      </c>
      <c r="F6" s="110" t="s">
        <v>51</v>
      </c>
      <c r="G6" s="111" t="s">
        <v>52</v>
      </c>
    </row>
    <row r="7" spans="1:7" ht="14.25" thickBot="1" thickTop="1">
      <c r="A7" s="112"/>
      <c r="B7" s="113"/>
      <c r="C7" s="114"/>
      <c r="D7" s="115"/>
      <c r="E7" s="116"/>
      <c r="F7" s="117"/>
      <c r="G7" s="11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237"/>
  <sheetViews>
    <sheetView showGridLines="0" tabSelected="1" zoomScalePageLayoutView="0" workbookViewId="0" topLeftCell="A198">
      <selection activeCell="R208" sqref="R208"/>
    </sheetView>
  </sheetViews>
  <sheetFormatPr defaultColWidth="9.00390625" defaultRowHeight="12.75" outlineLevelRow="1"/>
  <cols>
    <col min="1" max="1" width="4.25390625" style="0" customWidth="1"/>
    <col min="2" max="2" width="14.375" style="144" customWidth="1"/>
    <col min="3" max="3" width="38.25390625" style="144" customWidth="1"/>
    <col min="4" max="4" width="4.625" style="0" customWidth="1"/>
    <col min="5" max="5" width="10.625" style="0" customWidth="1"/>
    <col min="6" max="6" width="9.875" style="0" customWidth="1"/>
    <col min="7" max="7" width="14.00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254" t="s">
        <v>429</v>
      </c>
      <c r="B1" s="254"/>
      <c r="C1" s="255"/>
      <c r="D1" s="254"/>
      <c r="E1" s="254"/>
      <c r="F1" s="254"/>
      <c r="G1" s="254"/>
      <c r="H1" s="95"/>
      <c r="I1" s="95"/>
      <c r="J1" s="95"/>
    </row>
    <row r="2" spans="1:10" ht="13.5" thickTop="1">
      <c r="A2" s="96" t="s">
        <v>43</v>
      </c>
      <c r="B2" s="97" t="s">
        <v>53</v>
      </c>
      <c r="C2" s="264" t="s">
        <v>54</v>
      </c>
      <c r="D2" s="256"/>
      <c r="E2" s="256"/>
      <c r="F2" s="256"/>
      <c r="G2" s="257"/>
      <c r="H2" s="95"/>
      <c r="I2" s="95"/>
      <c r="J2" s="95"/>
    </row>
    <row r="3" spans="1:10" ht="12.75">
      <c r="A3" s="98" t="s">
        <v>44</v>
      </c>
      <c r="B3" s="99" t="s">
        <v>55</v>
      </c>
      <c r="C3" s="265" t="s">
        <v>56</v>
      </c>
      <c r="D3" s="258"/>
      <c r="E3" s="258"/>
      <c r="F3" s="258"/>
      <c r="G3" s="259"/>
      <c r="H3" s="95"/>
      <c r="I3" s="95"/>
      <c r="J3" s="95"/>
    </row>
    <row r="4" spans="1:10" ht="13.5" thickBot="1">
      <c r="A4" s="141" t="s">
        <v>45</v>
      </c>
      <c r="B4" s="142" t="s">
        <v>57</v>
      </c>
      <c r="C4" s="266" t="s">
        <v>58</v>
      </c>
      <c r="D4" s="267"/>
      <c r="E4" s="267"/>
      <c r="F4" s="267"/>
      <c r="G4" s="268"/>
      <c r="H4" s="95"/>
      <c r="I4" s="95"/>
      <c r="J4" s="95"/>
    </row>
    <row r="5" spans="1:10" ht="14.25" thickBot="1" thickTop="1">
      <c r="A5" s="95"/>
      <c r="B5" s="102"/>
      <c r="C5" s="103"/>
      <c r="D5" s="104"/>
      <c r="E5" s="95"/>
      <c r="F5" s="95"/>
      <c r="G5" s="95"/>
      <c r="H5" s="95"/>
      <c r="I5" s="95"/>
      <c r="J5" s="95"/>
    </row>
    <row r="6" spans="1:10" ht="14.25" thickBot="1" thickTop="1">
      <c r="A6" s="152" t="s">
        <v>46</v>
      </c>
      <c r="B6" s="153" t="s">
        <v>47</v>
      </c>
      <c r="C6" s="147" t="s">
        <v>48</v>
      </c>
      <c r="D6" s="148" t="s">
        <v>49</v>
      </c>
      <c r="E6" s="149" t="s">
        <v>50</v>
      </c>
      <c r="F6" s="150" t="s">
        <v>51</v>
      </c>
      <c r="G6" s="151" t="s">
        <v>52</v>
      </c>
      <c r="H6" s="95"/>
      <c r="I6" s="95"/>
      <c r="J6" s="95"/>
    </row>
    <row r="7" spans="1:10" ht="12.75">
      <c r="A7" s="166" t="s">
        <v>94</v>
      </c>
      <c r="B7" s="167" t="s">
        <v>64</v>
      </c>
      <c r="C7" s="168" t="s">
        <v>65</v>
      </c>
      <c r="D7" s="169"/>
      <c r="E7" s="143"/>
      <c r="F7" s="269">
        <f>SUM(G8:G77)</f>
        <v>0</v>
      </c>
      <c r="G7" s="270"/>
      <c r="H7" s="95"/>
      <c r="I7" s="95"/>
      <c r="J7" s="95"/>
    </row>
    <row r="8" spans="1:60" ht="12.75" outlineLevel="1">
      <c r="A8" s="163">
        <v>1</v>
      </c>
      <c r="B8" s="154" t="s">
        <v>95</v>
      </c>
      <c r="C8" s="176" t="s">
        <v>96</v>
      </c>
      <c r="D8" s="156" t="s">
        <v>97</v>
      </c>
      <c r="E8" s="159">
        <v>284</v>
      </c>
      <c r="F8" s="162"/>
      <c r="G8" s="165">
        <f>E8*F8</f>
        <v>0</v>
      </c>
      <c r="H8" s="145"/>
      <c r="I8" s="145"/>
      <c r="J8" s="145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</row>
    <row r="9" spans="1:60" ht="12.75" outlineLevel="1">
      <c r="A9" s="163"/>
      <c r="B9" s="154"/>
      <c r="C9" s="177" t="s">
        <v>98</v>
      </c>
      <c r="D9" s="157"/>
      <c r="E9" s="160">
        <v>284</v>
      </c>
      <c r="F9" s="162"/>
      <c r="G9" s="165"/>
      <c r="H9" s="145"/>
      <c r="I9" s="145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12.75" outlineLevel="1">
      <c r="A10" s="163">
        <v>2</v>
      </c>
      <c r="B10" s="154" t="s">
        <v>99</v>
      </c>
      <c r="C10" s="176" t="s">
        <v>100</v>
      </c>
      <c r="D10" s="156" t="s">
        <v>97</v>
      </c>
      <c r="E10" s="159">
        <v>535.21</v>
      </c>
      <c r="F10" s="162"/>
      <c r="G10" s="165">
        <f>E10*F10</f>
        <v>0</v>
      </c>
      <c r="H10" s="145"/>
      <c r="I10" s="145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12.75" outlineLevel="1">
      <c r="A11" s="163"/>
      <c r="B11" s="154"/>
      <c r="C11" s="177" t="s">
        <v>101</v>
      </c>
      <c r="D11" s="157"/>
      <c r="E11" s="160">
        <v>535.21</v>
      </c>
      <c r="F11" s="162"/>
      <c r="G11" s="165"/>
      <c r="H11" s="145"/>
      <c r="I11" s="145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12.75" outlineLevel="1">
      <c r="A12" s="163">
        <v>3</v>
      </c>
      <c r="B12" s="154" t="s">
        <v>102</v>
      </c>
      <c r="C12" s="176" t="s">
        <v>103</v>
      </c>
      <c r="D12" s="156" t="s">
        <v>97</v>
      </c>
      <c r="E12" s="159">
        <v>1070.42</v>
      </c>
      <c r="F12" s="162"/>
      <c r="G12" s="165">
        <f>E12*F12</f>
        <v>0</v>
      </c>
      <c r="H12" s="145"/>
      <c r="I12" s="145"/>
      <c r="J12" s="145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12.75" outlineLevel="1">
      <c r="A13" s="163"/>
      <c r="B13" s="154"/>
      <c r="C13" s="177" t="s">
        <v>104</v>
      </c>
      <c r="D13" s="157"/>
      <c r="E13" s="160">
        <v>1070.42</v>
      </c>
      <c r="F13" s="162"/>
      <c r="G13" s="165"/>
      <c r="H13" s="145"/>
      <c r="I13" s="145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12.75" outlineLevel="1">
      <c r="A14" s="163">
        <v>4</v>
      </c>
      <c r="B14" s="154" t="s">
        <v>105</v>
      </c>
      <c r="C14" s="176" t="s">
        <v>106</v>
      </c>
      <c r="D14" s="156" t="s">
        <v>107</v>
      </c>
      <c r="E14" s="159">
        <v>95.55</v>
      </c>
      <c r="F14" s="162"/>
      <c r="G14" s="165">
        <f>E14*F14</f>
        <v>0</v>
      </c>
      <c r="H14" s="145"/>
      <c r="I14" s="145"/>
      <c r="J14" s="145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12.75" outlineLevel="1">
      <c r="A15" s="163"/>
      <c r="B15" s="154"/>
      <c r="C15" s="177" t="s">
        <v>108</v>
      </c>
      <c r="D15" s="157"/>
      <c r="E15" s="160">
        <v>95.55</v>
      </c>
      <c r="F15" s="162"/>
      <c r="G15" s="165"/>
      <c r="H15" s="145"/>
      <c r="I15" s="145"/>
      <c r="J15" s="145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12.75" outlineLevel="1">
      <c r="A16" s="163">
        <v>5</v>
      </c>
      <c r="B16" s="154" t="s">
        <v>109</v>
      </c>
      <c r="C16" s="176" t="s">
        <v>110</v>
      </c>
      <c r="D16" s="156" t="s">
        <v>111</v>
      </c>
      <c r="E16" s="159">
        <v>15.87</v>
      </c>
      <c r="F16" s="162"/>
      <c r="G16" s="165">
        <f>E16*F16</f>
        <v>0</v>
      </c>
      <c r="H16" s="145"/>
      <c r="I16" s="145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12.75" outlineLevel="1">
      <c r="A17" s="163"/>
      <c r="B17" s="154"/>
      <c r="C17" s="177" t="s">
        <v>112</v>
      </c>
      <c r="D17" s="157"/>
      <c r="E17" s="160">
        <v>15.87</v>
      </c>
      <c r="F17" s="162"/>
      <c r="G17" s="165"/>
      <c r="H17" s="145"/>
      <c r="I17" s="145"/>
      <c r="J17" s="145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12.75" outlineLevel="1">
      <c r="A18" s="163">
        <v>6</v>
      </c>
      <c r="B18" s="154" t="s">
        <v>113</v>
      </c>
      <c r="C18" s="176" t="s">
        <v>114</v>
      </c>
      <c r="D18" s="156" t="s">
        <v>111</v>
      </c>
      <c r="E18" s="159">
        <v>63.69</v>
      </c>
      <c r="F18" s="162"/>
      <c r="G18" s="165">
        <f>E18*F18</f>
        <v>0</v>
      </c>
      <c r="H18" s="145"/>
      <c r="I18" s="145"/>
      <c r="J18" s="145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12.75" outlineLevel="1">
      <c r="A19" s="163"/>
      <c r="B19" s="154"/>
      <c r="C19" s="177" t="s">
        <v>115</v>
      </c>
      <c r="D19" s="157"/>
      <c r="E19" s="160">
        <v>10.58</v>
      </c>
      <c r="F19" s="162"/>
      <c r="G19" s="165"/>
      <c r="H19" s="145"/>
      <c r="I19" s="145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12.75" outlineLevel="1">
      <c r="A20" s="163"/>
      <c r="B20" s="154"/>
      <c r="C20" s="177" t="s">
        <v>116</v>
      </c>
      <c r="D20" s="157"/>
      <c r="E20" s="160">
        <v>53.11</v>
      </c>
      <c r="F20" s="162"/>
      <c r="G20" s="165"/>
      <c r="H20" s="145"/>
      <c r="I20" s="145"/>
      <c r="J20" s="145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12.75" outlineLevel="1">
      <c r="A21" s="163">
        <v>7</v>
      </c>
      <c r="B21" s="154" t="s">
        <v>117</v>
      </c>
      <c r="C21" s="176" t="s">
        <v>118</v>
      </c>
      <c r="D21" s="156" t="s">
        <v>111</v>
      </c>
      <c r="E21" s="159">
        <v>19.107</v>
      </c>
      <c r="F21" s="162"/>
      <c r="G21" s="165">
        <f>E21*F21</f>
        <v>0</v>
      </c>
      <c r="H21" s="145"/>
      <c r="I21" s="145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12.75" outlineLevel="1">
      <c r="A22" s="163"/>
      <c r="B22" s="154"/>
      <c r="C22" s="177" t="s">
        <v>119</v>
      </c>
      <c r="D22" s="157"/>
      <c r="E22" s="160">
        <v>19.107</v>
      </c>
      <c r="F22" s="162"/>
      <c r="G22" s="165"/>
      <c r="H22" s="145"/>
      <c r="I22" s="145"/>
      <c r="J22" s="145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12.75" outlineLevel="1">
      <c r="A23" s="163">
        <v>8</v>
      </c>
      <c r="B23" s="154" t="s">
        <v>120</v>
      </c>
      <c r="C23" s="176" t="s">
        <v>121</v>
      </c>
      <c r="D23" s="156" t="s">
        <v>111</v>
      </c>
      <c r="E23" s="159">
        <v>22.08</v>
      </c>
      <c r="F23" s="162"/>
      <c r="G23" s="165">
        <f>E23*F23</f>
        <v>0</v>
      </c>
      <c r="H23" s="145"/>
      <c r="I23" s="145"/>
      <c r="J23" s="145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12.75" outlineLevel="1">
      <c r="A24" s="163"/>
      <c r="B24" s="154"/>
      <c r="C24" s="177" t="s">
        <v>122</v>
      </c>
      <c r="D24" s="157"/>
      <c r="E24" s="160">
        <v>22.08</v>
      </c>
      <c r="F24" s="162"/>
      <c r="G24" s="165"/>
      <c r="H24" s="145"/>
      <c r="I24" s="145"/>
      <c r="J24" s="145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12.75" outlineLevel="1">
      <c r="A25" s="163">
        <v>9</v>
      </c>
      <c r="B25" s="154" t="s">
        <v>123</v>
      </c>
      <c r="C25" s="176" t="s">
        <v>124</v>
      </c>
      <c r="D25" s="156" t="s">
        <v>111</v>
      </c>
      <c r="E25" s="159">
        <v>6.624</v>
      </c>
      <c r="F25" s="162"/>
      <c r="G25" s="165">
        <f>E25*F25</f>
        <v>0</v>
      </c>
      <c r="H25" s="145"/>
      <c r="I25" s="145"/>
      <c r="J25" s="145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12.75" outlineLevel="1">
      <c r="A26" s="163"/>
      <c r="B26" s="154"/>
      <c r="C26" s="177" t="s">
        <v>125</v>
      </c>
      <c r="D26" s="157"/>
      <c r="E26" s="160">
        <v>6.624</v>
      </c>
      <c r="F26" s="162"/>
      <c r="G26" s="165"/>
      <c r="H26" s="145"/>
      <c r="I26" s="145"/>
      <c r="J26" s="145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12.75" outlineLevel="1">
      <c r="A27" s="163">
        <v>10</v>
      </c>
      <c r="B27" s="154" t="s">
        <v>126</v>
      </c>
      <c r="C27" s="176" t="s">
        <v>127</v>
      </c>
      <c r="D27" s="156" t="s">
        <v>111</v>
      </c>
      <c r="E27" s="159">
        <v>18</v>
      </c>
      <c r="F27" s="162"/>
      <c r="G27" s="165">
        <f>E27*F27</f>
        <v>0</v>
      </c>
      <c r="H27" s="145"/>
      <c r="I27" s="145"/>
      <c r="J27" s="145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12.75" outlineLevel="1">
      <c r="A28" s="163"/>
      <c r="B28" s="154"/>
      <c r="C28" s="177" t="s">
        <v>128</v>
      </c>
      <c r="D28" s="157"/>
      <c r="E28" s="160">
        <v>18</v>
      </c>
      <c r="F28" s="162"/>
      <c r="G28" s="165"/>
      <c r="H28" s="145"/>
      <c r="I28" s="145"/>
      <c r="J28" s="145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12.75" outlineLevel="1">
      <c r="A29" s="163">
        <v>11</v>
      </c>
      <c r="B29" s="154" t="s">
        <v>129</v>
      </c>
      <c r="C29" s="176" t="s">
        <v>130</v>
      </c>
      <c r="D29" s="156" t="s">
        <v>111</v>
      </c>
      <c r="E29" s="159">
        <v>5.4</v>
      </c>
      <c r="F29" s="162"/>
      <c r="G29" s="165">
        <f>E29*F29</f>
        <v>0</v>
      </c>
      <c r="H29" s="145"/>
      <c r="I29" s="145"/>
      <c r="J29" s="145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12.75" outlineLevel="1">
      <c r="A30" s="163"/>
      <c r="B30" s="154"/>
      <c r="C30" s="177" t="s">
        <v>131</v>
      </c>
      <c r="D30" s="157"/>
      <c r="E30" s="160">
        <v>5.4</v>
      </c>
      <c r="F30" s="162"/>
      <c r="G30" s="165"/>
      <c r="H30" s="145"/>
      <c r="I30" s="145"/>
      <c r="J30" s="145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12.75" outlineLevel="1">
      <c r="A31" s="163">
        <v>12</v>
      </c>
      <c r="B31" s="154" t="s">
        <v>132</v>
      </c>
      <c r="C31" s="176" t="s">
        <v>133</v>
      </c>
      <c r="D31" s="156" t="s">
        <v>111</v>
      </c>
      <c r="E31" s="159">
        <v>3.497</v>
      </c>
      <c r="F31" s="162"/>
      <c r="G31" s="165">
        <f>E31*F31</f>
        <v>0</v>
      </c>
      <c r="H31" s="145"/>
      <c r="I31" s="145"/>
      <c r="J31" s="145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12.75" outlineLevel="1">
      <c r="A32" s="163"/>
      <c r="B32" s="154"/>
      <c r="C32" s="177" t="s">
        <v>134</v>
      </c>
      <c r="D32" s="157"/>
      <c r="E32" s="160">
        <v>2.601</v>
      </c>
      <c r="F32" s="162"/>
      <c r="G32" s="165"/>
      <c r="H32" s="145"/>
      <c r="I32" s="145"/>
      <c r="J32" s="145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12.75" outlineLevel="1">
      <c r="A33" s="163"/>
      <c r="B33" s="154"/>
      <c r="C33" s="177" t="s">
        <v>135</v>
      </c>
      <c r="D33" s="157"/>
      <c r="E33" s="160">
        <v>0.896</v>
      </c>
      <c r="F33" s="162"/>
      <c r="G33" s="165"/>
      <c r="H33" s="145"/>
      <c r="I33" s="145"/>
      <c r="J33" s="145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12.75" outlineLevel="1">
      <c r="A34" s="163">
        <v>13</v>
      </c>
      <c r="B34" s="154" t="s">
        <v>136</v>
      </c>
      <c r="C34" s="176" t="s">
        <v>137</v>
      </c>
      <c r="D34" s="156" t="s">
        <v>111</v>
      </c>
      <c r="E34" s="159">
        <v>1.0491</v>
      </c>
      <c r="F34" s="162"/>
      <c r="G34" s="165">
        <f>E34*F34</f>
        <v>0</v>
      </c>
      <c r="H34" s="145"/>
      <c r="I34" s="145"/>
      <c r="J34" s="145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12.75" outlineLevel="1">
      <c r="A35" s="163"/>
      <c r="B35" s="154"/>
      <c r="C35" s="177" t="s">
        <v>138</v>
      </c>
      <c r="D35" s="157"/>
      <c r="E35" s="160">
        <v>1.0491</v>
      </c>
      <c r="F35" s="162"/>
      <c r="G35" s="165"/>
      <c r="H35" s="145"/>
      <c r="I35" s="145"/>
      <c r="J35" s="145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12.75" outlineLevel="1">
      <c r="A36" s="163">
        <v>14</v>
      </c>
      <c r="B36" s="154" t="s">
        <v>139</v>
      </c>
      <c r="C36" s="176" t="s">
        <v>140</v>
      </c>
      <c r="D36" s="156" t="s">
        <v>111</v>
      </c>
      <c r="E36" s="159">
        <v>107.267</v>
      </c>
      <c r="F36" s="162"/>
      <c r="G36" s="165">
        <f>E36*F36</f>
        <v>0</v>
      </c>
      <c r="H36" s="145"/>
      <c r="I36" s="145"/>
      <c r="J36" s="145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12.75" outlineLevel="1">
      <c r="A37" s="163"/>
      <c r="B37" s="154"/>
      <c r="C37" s="177" t="s">
        <v>141</v>
      </c>
      <c r="D37" s="157"/>
      <c r="E37" s="160">
        <v>63.69</v>
      </c>
      <c r="F37" s="162"/>
      <c r="G37" s="165"/>
      <c r="H37" s="145"/>
      <c r="I37" s="145"/>
      <c r="J37" s="145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12.75" outlineLevel="1">
      <c r="A38" s="163"/>
      <c r="B38" s="154"/>
      <c r="C38" s="177" t="s">
        <v>142</v>
      </c>
      <c r="D38" s="157"/>
      <c r="E38" s="160">
        <v>22.08</v>
      </c>
      <c r="F38" s="162"/>
      <c r="G38" s="165"/>
      <c r="H38" s="145"/>
      <c r="I38" s="145"/>
      <c r="J38" s="145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12.75" outlineLevel="1">
      <c r="A39" s="163"/>
      <c r="B39" s="154"/>
      <c r="C39" s="177" t="s">
        <v>143</v>
      </c>
      <c r="D39" s="157"/>
      <c r="E39" s="160">
        <v>18</v>
      </c>
      <c r="F39" s="162"/>
      <c r="G39" s="165"/>
      <c r="H39" s="145"/>
      <c r="I39" s="145"/>
      <c r="J39" s="145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12.75" outlineLevel="1">
      <c r="A40" s="163"/>
      <c r="B40" s="154"/>
      <c r="C40" s="177" t="s">
        <v>144</v>
      </c>
      <c r="D40" s="157"/>
      <c r="E40" s="160">
        <v>3.497</v>
      </c>
      <c r="F40" s="162"/>
      <c r="G40" s="165"/>
      <c r="H40" s="145"/>
      <c r="I40" s="145"/>
      <c r="J40" s="145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22.5" outlineLevel="1">
      <c r="A41" s="163">
        <v>15</v>
      </c>
      <c r="B41" s="154" t="s">
        <v>145</v>
      </c>
      <c r="C41" s="176" t="s">
        <v>146</v>
      </c>
      <c r="D41" s="156" t="s">
        <v>111</v>
      </c>
      <c r="E41" s="159">
        <v>99.907</v>
      </c>
      <c r="F41" s="162"/>
      <c r="G41" s="165">
        <f>E41*F41</f>
        <v>0</v>
      </c>
      <c r="H41" s="145"/>
      <c r="I41" s="145"/>
      <c r="J41" s="145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12.75" outlineLevel="1">
      <c r="A42" s="163"/>
      <c r="B42" s="154"/>
      <c r="C42" s="177" t="s">
        <v>147</v>
      </c>
      <c r="D42" s="157"/>
      <c r="E42" s="160">
        <v>107.267</v>
      </c>
      <c r="F42" s="162"/>
      <c r="G42" s="165"/>
      <c r="H42" s="145"/>
      <c r="I42" s="145"/>
      <c r="J42" s="145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12.75" outlineLevel="1">
      <c r="A43" s="163"/>
      <c r="B43" s="154"/>
      <c r="C43" s="177" t="s">
        <v>148</v>
      </c>
      <c r="D43" s="157"/>
      <c r="E43" s="160">
        <v>-7.36</v>
      </c>
      <c r="F43" s="162"/>
      <c r="G43" s="165"/>
      <c r="H43" s="145"/>
      <c r="I43" s="145"/>
      <c r="J43" s="145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12.75" outlineLevel="1">
      <c r="A44" s="163">
        <v>16</v>
      </c>
      <c r="B44" s="154" t="s">
        <v>149</v>
      </c>
      <c r="C44" s="176" t="s">
        <v>150</v>
      </c>
      <c r="D44" s="156" t="s">
        <v>111</v>
      </c>
      <c r="E44" s="159">
        <v>599.442</v>
      </c>
      <c r="F44" s="162"/>
      <c r="G44" s="165">
        <f>E44*F44</f>
        <v>0</v>
      </c>
      <c r="H44" s="145"/>
      <c r="I44" s="145"/>
      <c r="J44" s="145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ht="12.75" outlineLevel="1">
      <c r="A45" s="163"/>
      <c r="B45" s="154"/>
      <c r="C45" s="177" t="s">
        <v>151</v>
      </c>
      <c r="D45" s="157"/>
      <c r="E45" s="160">
        <v>599.442</v>
      </c>
      <c r="F45" s="162"/>
      <c r="G45" s="165"/>
      <c r="H45" s="145"/>
      <c r="I45" s="145"/>
      <c r="J45" s="145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22.5" outlineLevel="1">
      <c r="A46" s="163">
        <v>17</v>
      </c>
      <c r="B46" s="154" t="s">
        <v>152</v>
      </c>
      <c r="C46" s="176" t="s">
        <v>153</v>
      </c>
      <c r="D46" s="156" t="s">
        <v>111</v>
      </c>
      <c r="E46" s="159">
        <v>107.267</v>
      </c>
      <c r="F46" s="162"/>
      <c r="G46" s="165">
        <f>E46*F46</f>
        <v>0</v>
      </c>
      <c r="H46" s="145"/>
      <c r="I46" s="145"/>
      <c r="J46" s="145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12.75" outlineLevel="1">
      <c r="A47" s="163">
        <v>18</v>
      </c>
      <c r="B47" s="154" t="s">
        <v>154</v>
      </c>
      <c r="C47" s="176" t="s">
        <v>155</v>
      </c>
      <c r="D47" s="156" t="s">
        <v>111</v>
      </c>
      <c r="E47" s="159">
        <v>99.907</v>
      </c>
      <c r="F47" s="162"/>
      <c r="G47" s="165">
        <f>E47*F47</f>
        <v>0</v>
      </c>
      <c r="H47" s="145"/>
      <c r="I47" s="145"/>
      <c r="J47" s="145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12.75" outlineLevel="1">
      <c r="A48" s="163">
        <v>19</v>
      </c>
      <c r="B48" s="154" t="s">
        <v>156</v>
      </c>
      <c r="C48" s="176" t="s">
        <v>157</v>
      </c>
      <c r="D48" s="156" t="s">
        <v>111</v>
      </c>
      <c r="E48" s="159">
        <v>7.36</v>
      </c>
      <c r="F48" s="162"/>
      <c r="G48" s="165">
        <f>E48*F48</f>
        <v>0</v>
      </c>
      <c r="H48" s="145"/>
      <c r="I48" s="145"/>
      <c r="J48" s="145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12.75" outlineLevel="1">
      <c r="A49" s="163"/>
      <c r="B49" s="154"/>
      <c r="C49" s="177" t="s">
        <v>158</v>
      </c>
      <c r="D49" s="157"/>
      <c r="E49" s="160">
        <v>7.36</v>
      </c>
      <c r="F49" s="162"/>
      <c r="G49" s="165"/>
      <c r="H49" s="145"/>
      <c r="I49" s="145"/>
      <c r="J49" s="145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12.75" outlineLevel="1">
      <c r="A50" s="163">
        <v>20</v>
      </c>
      <c r="B50" s="154" t="s">
        <v>159</v>
      </c>
      <c r="C50" s="176" t="s">
        <v>160</v>
      </c>
      <c r="D50" s="156" t="s">
        <v>97</v>
      </c>
      <c r="E50" s="159">
        <v>142</v>
      </c>
      <c r="F50" s="162"/>
      <c r="G50" s="165">
        <f>E50*F50</f>
        <v>0</v>
      </c>
      <c r="H50" s="145"/>
      <c r="I50" s="145"/>
      <c r="J50" s="14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12.75" outlineLevel="1">
      <c r="A51" s="163"/>
      <c r="B51" s="154"/>
      <c r="C51" s="177" t="s">
        <v>161</v>
      </c>
      <c r="D51" s="157"/>
      <c r="E51" s="160">
        <v>142</v>
      </c>
      <c r="F51" s="162"/>
      <c r="G51" s="165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12.75" outlineLevel="1">
      <c r="A52" s="163">
        <v>21</v>
      </c>
      <c r="B52" s="154" t="s">
        <v>162</v>
      </c>
      <c r="C52" s="176" t="s">
        <v>163</v>
      </c>
      <c r="D52" s="156" t="s">
        <v>97</v>
      </c>
      <c r="E52" s="159">
        <v>803.674</v>
      </c>
      <c r="F52" s="162"/>
      <c r="G52" s="165">
        <f>E52*F52</f>
        <v>0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ht="12.75" outlineLevel="1">
      <c r="A53" s="163"/>
      <c r="B53" s="154"/>
      <c r="C53" s="177" t="s">
        <v>164</v>
      </c>
      <c r="D53" s="157"/>
      <c r="E53" s="160">
        <v>433.5</v>
      </c>
      <c r="F53" s="162"/>
      <c r="G53" s="165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12.75" outlineLevel="1">
      <c r="A54" s="163"/>
      <c r="B54" s="154"/>
      <c r="C54" s="177" t="s">
        <v>165</v>
      </c>
      <c r="D54" s="157"/>
      <c r="E54" s="160">
        <v>163.914</v>
      </c>
      <c r="F54" s="162"/>
      <c r="G54" s="165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12.75" outlineLevel="1">
      <c r="A55" s="163"/>
      <c r="B55" s="154"/>
      <c r="C55" s="177" t="s">
        <v>166</v>
      </c>
      <c r="D55" s="157"/>
      <c r="E55" s="160">
        <v>64.26</v>
      </c>
      <c r="F55" s="162"/>
      <c r="G55" s="165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12.75" outlineLevel="1">
      <c r="A56" s="163"/>
      <c r="B56" s="154"/>
      <c r="C56" s="177" t="s">
        <v>167</v>
      </c>
      <c r="D56" s="157"/>
      <c r="E56" s="160">
        <v>142</v>
      </c>
      <c r="F56" s="162"/>
      <c r="G56" s="165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12.75" outlineLevel="1">
      <c r="A57" s="163">
        <v>22</v>
      </c>
      <c r="B57" s="154" t="s">
        <v>168</v>
      </c>
      <c r="C57" s="176" t="s">
        <v>169</v>
      </c>
      <c r="D57" s="156" t="s">
        <v>97</v>
      </c>
      <c r="E57" s="159">
        <v>142</v>
      </c>
      <c r="F57" s="162"/>
      <c r="G57" s="165">
        <f>E57*F57</f>
        <v>0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12.75" outlineLevel="1">
      <c r="A58" s="163">
        <v>23</v>
      </c>
      <c r="B58" s="154" t="s">
        <v>170</v>
      </c>
      <c r="C58" s="176" t="s">
        <v>171</v>
      </c>
      <c r="D58" s="156" t="s">
        <v>97</v>
      </c>
      <c r="E58" s="159">
        <v>142</v>
      </c>
      <c r="F58" s="162"/>
      <c r="G58" s="165">
        <f>E58*F58</f>
        <v>0</v>
      </c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12.75" outlineLevel="1">
      <c r="A59" s="163">
        <v>24</v>
      </c>
      <c r="B59" s="154" t="s">
        <v>172</v>
      </c>
      <c r="C59" s="176" t="s">
        <v>173</v>
      </c>
      <c r="D59" s="156" t="s">
        <v>97</v>
      </c>
      <c r="E59" s="159">
        <v>142</v>
      </c>
      <c r="F59" s="162"/>
      <c r="G59" s="165">
        <f>E59*F59</f>
        <v>0</v>
      </c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12.75" outlineLevel="1">
      <c r="A60" s="163">
        <v>25</v>
      </c>
      <c r="B60" s="154" t="s">
        <v>174</v>
      </c>
      <c r="C60" s="176" t="s">
        <v>175</v>
      </c>
      <c r="D60" s="156" t="s">
        <v>176</v>
      </c>
      <c r="E60" s="159">
        <v>0.01136</v>
      </c>
      <c r="F60" s="162"/>
      <c r="G60" s="165">
        <f>E60*F60</f>
        <v>0</v>
      </c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12.75" outlineLevel="1">
      <c r="A61" s="163"/>
      <c r="B61" s="154"/>
      <c r="C61" s="177" t="s">
        <v>177</v>
      </c>
      <c r="D61" s="157"/>
      <c r="E61" s="160">
        <v>0.0114</v>
      </c>
      <c r="F61" s="162"/>
      <c r="G61" s="165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12.75" outlineLevel="1">
      <c r="A62" s="163">
        <v>26</v>
      </c>
      <c r="B62" s="154" t="s">
        <v>178</v>
      </c>
      <c r="C62" s="176" t="s">
        <v>179</v>
      </c>
      <c r="D62" s="156" t="s">
        <v>97</v>
      </c>
      <c r="E62" s="159">
        <v>142</v>
      </c>
      <c r="F62" s="162"/>
      <c r="G62" s="165">
        <f>E62*F62</f>
        <v>0</v>
      </c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12.75" outlineLevel="1">
      <c r="A63" s="163">
        <v>27</v>
      </c>
      <c r="B63" s="154" t="s">
        <v>180</v>
      </c>
      <c r="C63" s="176" t="s">
        <v>181</v>
      </c>
      <c r="D63" s="156" t="s">
        <v>97</v>
      </c>
      <c r="E63" s="159">
        <v>284</v>
      </c>
      <c r="F63" s="162"/>
      <c r="G63" s="165">
        <f>E63*F63</f>
        <v>0</v>
      </c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12.75" outlineLevel="1">
      <c r="A64" s="163"/>
      <c r="B64" s="154"/>
      <c r="C64" s="177" t="s">
        <v>98</v>
      </c>
      <c r="D64" s="157"/>
      <c r="E64" s="160">
        <v>284</v>
      </c>
      <c r="F64" s="162"/>
      <c r="G64" s="165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12.75" outlineLevel="1">
      <c r="A65" s="163">
        <v>28</v>
      </c>
      <c r="B65" s="154" t="s">
        <v>182</v>
      </c>
      <c r="C65" s="176" t="s">
        <v>183</v>
      </c>
      <c r="D65" s="156" t="s">
        <v>111</v>
      </c>
      <c r="E65" s="159">
        <v>4.544</v>
      </c>
      <c r="F65" s="162"/>
      <c r="G65" s="165">
        <f>E65*F65</f>
        <v>0</v>
      </c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12.75" outlineLevel="1">
      <c r="A66" s="163"/>
      <c r="B66" s="154"/>
      <c r="C66" s="177" t="s">
        <v>184</v>
      </c>
      <c r="D66" s="157"/>
      <c r="E66" s="160">
        <v>4.544</v>
      </c>
      <c r="F66" s="162"/>
      <c r="G66" s="165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12.75" outlineLevel="1">
      <c r="A67" s="163">
        <v>29</v>
      </c>
      <c r="B67" s="154" t="s">
        <v>185</v>
      </c>
      <c r="C67" s="176" t="s">
        <v>186</v>
      </c>
      <c r="D67" s="156" t="s">
        <v>111</v>
      </c>
      <c r="E67" s="159">
        <v>4.81664</v>
      </c>
      <c r="F67" s="162"/>
      <c r="G67" s="165">
        <f>E67*F67</f>
        <v>0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12.75" outlineLevel="1">
      <c r="A68" s="163"/>
      <c r="B68" s="154"/>
      <c r="C68" s="177" t="s">
        <v>187</v>
      </c>
      <c r="D68" s="157"/>
      <c r="E68" s="160">
        <v>4.8166</v>
      </c>
      <c r="F68" s="162"/>
      <c r="G68" s="165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ht="22.5" outlineLevel="1">
      <c r="A69" s="163">
        <v>30</v>
      </c>
      <c r="B69" s="154" t="s">
        <v>188</v>
      </c>
      <c r="C69" s="176" t="s">
        <v>189</v>
      </c>
      <c r="D69" s="156" t="s">
        <v>111</v>
      </c>
      <c r="E69" s="159">
        <v>99.907</v>
      </c>
      <c r="F69" s="162"/>
      <c r="G69" s="165">
        <f>E69*F69</f>
        <v>0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ht="22.5" outlineLevel="1">
      <c r="A70" s="163">
        <v>31</v>
      </c>
      <c r="B70" s="154" t="s">
        <v>190</v>
      </c>
      <c r="C70" s="176" t="s">
        <v>191</v>
      </c>
      <c r="D70" s="156" t="s">
        <v>192</v>
      </c>
      <c r="E70" s="159">
        <v>6.39</v>
      </c>
      <c r="F70" s="162"/>
      <c r="G70" s="165">
        <f>E70*F70</f>
        <v>0</v>
      </c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12.75" outlineLevel="1">
      <c r="A71" s="163"/>
      <c r="B71" s="154"/>
      <c r="C71" s="177" t="s">
        <v>193</v>
      </c>
      <c r="D71" s="157"/>
      <c r="E71" s="160">
        <v>6.39</v>
      </c>
      <c r="F71" s="162"/>
      <c r="G71" s="165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12.75" outlineLevel="1">
      <c r="A72" s="163">
        <v>32</v>
      </c>
      <c r="B72" s="154" t="s">
        <v>194</v>
      </c>
      <c r="C72" s="176" t="s">
        <v>195</v>
      </c>
      <c r="D72" s="156" t="s">
        <v>196</v>
      </c>
      <c r="E72" s="159">
        <v>11.928</v>
      </c>
      <c r="F72" s="162"/>
      <c r="G72" s="165">
        <f>E72*F72</f>
        <v>0</v>
      </c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12.75" outlineLevel="1">
      <c r="A73" s="163"/>
      <c r="B73" s="154"/>
      <c r="C73" s="177" t="s">
        <v>197</v>
      </c>
      <c r="D73" s="157"/>
      <c r="E73" s="160">
        <v>11.928</v>
      </c>
      <c r="F73" s="162"/>
      <c r="G73" s="165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12.75" outlineLevel="1">
      <c r="A74" s="163">
        <v>33</v>
      </c>
      <c r="B74" s="154" t="s">
        <v>198</v>
      </c>
      <c r="C74" s="176" t="s">
        <v>199</v>
      </c>
      <c r="D74" s="156" t="s">
        <v>200</v>
      </c>
      <c r="E74" s="159">
        <v>1</v>
      </c>
      <c r="F74" s="162"/>
      <c r="G74" s="165">
        <f>E74*F74</f>
        <v>0</v>
      </c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ht="12.75" outlineLevel="1">
      <c r="A75" s="163">
        <v>34</v>
      </c>
      <c r="B75" s="154" t="s">
        <v>201</v>
      </c>
      <c r="C75" s="176" t="s">
        <v>202</v>
      </c>
      <c r="D75" s="156" t="s">
        <v>200</v>
      </c>
      <c r="E75" s="159">
        <v>2</v>
      </c>
      <c r="F75" s="162"/>
      <c r="G75" s="165">
        <f>E75*F75</f>
        <v>0</v>
      </c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ht="22.5" outlineLevel="1">
      <c r="A76" s="163">
        <v>35</v>
      </c>
      <c r="B76" s="154" t="s">
        <v>203</v>
      </c>
      <c r="C76" s="176" t="s">
        <v>204</v>
      </c>
      <c r="D76" s="156" t="s">
        <v>176</v>
      </c>
      <c r="E76" s="159">
        <v>35.358</v>
      </c>
      <c r="F76" s="162"/>
      <c r="G76" s="165">
        <f>E76*F76</f>
        <v>0</v>
      </c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12.75" outlineLevel="1">
      <c r="A77" s="163"/>
      <c r="B77" s="154"/>
      <c r="C77" s="177" t="s">
        <v>205</v>
      </c>
      <c r="D77" s="157"/>
      <c r="E77" s="160">
        <v>35.358</v>
      </c>
      <c r="F77" s="162"/>
      <c r="G77" s="165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7" ht="12.75">
      <c r="A78" s="164" t="s">
        <v>94</v>
      </c>
      <c r="B78" s="155" t="s">
        <v>66</v>
      </c>
      <c r="C78" s="178" t="s">
        <v>67</v>
      </c>
      <c r="D78" s="158"/>
      <c r="E78" s="161"/>
      <c r="F78" s="262">
        <f>SUM(G79:G81)</f>
        <v>0</v>
      </c>
      <c r="G78" s="263"/>
    </row>
    <row r="79" spans="1:60" ht="12.75" outlineLevel="1">
      <c r="A79" s="163">
        <v>36</v>
      </c>
      <c r="B79" s="154" t="s">
        <v>206</v>
      </c>
      <c r="C79" s="176" t="s">
        <v>207</v>
      </c>
      <c r="D79" s="156" t="s">
        <v>208</v>
      </c>
      <c r="E79" s="159">
        <v>1</v>
      </c>
      <c r="F79" s="162"/>
      <c r="G79" s="165">
        <f>E79*F79</f>
        <v>0</v>
      </c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12.75" outlineLevel="1">
      <c r="A80" s="163">
        <v>37</v>
      </c>
      <c r="B80" s="154" t="s">
        <v>209</v>
      </c>
      <c r="C80" s="176" t="s">
        <v>210</v>
      </c>
      <c r="D80" s="156" t="s">
        <v>208</v>
      </c>
      <c r="E80" s="159">
        <v>1</v>
      </c>
      <c r="F80" s="162"/>
      <c r="G80" s="165">
        <f>E80*F80</f>
        <v>0</v>
      </c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12.75" outlineLevel="1">
      <c r="A81" s="163">
        <v>38</v>
      </c>
      <c r="B81" s="154" t="s">
        <v>211</v>
      </c>
      <c r="C81" s="176" t="s">
        <v>212</v>
      </c>
      <c r="D81" s="156" t="s">
        <v>208</v>
      </c>
      <c r="E81" s="159">
        <v>1</v>
      </c>
      <c r="F81" s="162"/>
      <c r="G81" s="165">
        <f>E81*F81</f>
        <v>0</v>
      </c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7" ht="12.75">
      <c r="A82" s="164" t="s">
        <v>94</v>
      </c>
      <c r="B82" s="155" t="s">
        <v>68</v>
      </c>
      <c r="C82" s="178" t="s">
        <v>69</v>
      </c>
      <c r="D82" s="158"/>
      <c r="E82" s="161"/>
      <c r="F82" s="262">
        <f>SUM(G83:G113)</f>
        <v>0</v>
      </c>
      <c r="G82" s="263"/>
    </row>
    <row r="83" spans="1:60" ht="22.5" outlineLevel="1">
      <c r="A83" s="163">
        <v>39</v>
      </c>
      <c r="B83" s="154" t="s">
        <v>213</v>
      </c>
      <c r="C83" s="176" t="s">
        <v>214</v>
      </c>
      <c r="D83" s="156" t="s">
        <v>111</v>
      </c>
      <c r="E83" s="159">
        <v>5.52</v>
      </c>
      <c r="F83" s="162"/>
      <c r="G83" s="165">
        <f>E83*F83</f>
        <v>0</v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12.75" outlineLevel="1">
      <c r="A84" s="163"/>
      <c r="B84" s="154"/>
      <c r="C84" s="177" t="s">
        <v>215</v>
      </c>
      <c r="D84" s="157"/>
      <c r="E84" s="160">
        <v>5.52</v>
      </c>
      <c r="F84" s="162"/>
      <c r="G84" s="165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22.5" outlineLevel="1">
      <c r="A85" s="163">
        <v>40</v>
      </c>
      <c r="B85" s="154" t="s">
        <v>216</v>
      </c>
      <c r="C85" s="176" t="s">
        <v>217</v>
      </c>
      <c r="D85" s="156" t="s">
        <v>111</v>
      </c>
      <c r="E85" s="159">
        <v>7.875</v>
      </c>
      <c r="F85" s="162"/>
      <c r="G85" s="165">
        <f>E85*F85</f>
        <v>0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12.75" outlineLevel="1">
      <c r="A86" s="163"/>
      <c r="B86" s="154"/>
      <c r="C86" s="177" t="s">
        <v>218</v>
      </c>
      <c r="D86" s="157"/>
      <c r="E86" s="160">
        <v>7.875</v>
      </c>
      <c r="F86" s="162"/>
      <c r="G86" s="165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12.75" outlineLevel="1">
      <c r="A87" s="163">
        <v>41</v>
      </c>
      <c r="B87" s="154" t="s">
        <v>219</v>
      </c>
      <c r="C87" s="176" t="s">
        <v>220</v>
      </c>
      <c r="D87" s="156" t="s">
        <v>111</v>
      </c>
      <c r="E87" s="159">
        <v>9.2</v>
      </c>
      <c r="F87" s="162"/>
      <c r="G87" s="165">
        <f>E87*F87</f>
        <v>0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12.75" outlineLevel="1">
      <c r="A88" s="163"/>
      <c r="B88" s="154"/>
      <c r="C88" s="177" t="s">
        <v>221</v>
      </c>
      <c r="D88" s="157"/>
      <c r="E88" s="160">
        <v>9.2</v>
      </c>
      <c r="F88" s="162"/>
      <c r="G88" s="165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22.5" outlineLevel="1">
      <c r="A89" s="163">
        <v>42</v>
      </c>
      <c r="B89" s="154" t="s">
        <v>222</v>
      </c>
      <c r="C89" s="176" t="s">
        <v>223</v>
      </c>
      <c r="D89" s="156" t="s">
        <v>111</v>
      </c>
      <c r="E89" s="159">
        <v>10.125</v>
      </c>
      <c r="F89" s="162"/>
      <c r="G89" s="165">
        <f>E89*F89</f>
        <v>0</v>
      </c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12.75" outlineLevel="1">
      <c r="A90" s="163"/>
      <c r="B90" s="154"/>
      <c r="C90" s="177" t="s">
        <v>224</v>
      </c>
      <c r="D90" s="157"/>
      <c r="E90" s="160">
        <v>10.125</v>
      </c>
      <c r="F90" s="162"/>
      <c r="G90" s="165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>
      <c r="A91" s="163">
        <v>43</v>
      </c>
      <c r="B91" s="154" t="s">
        <v>225</v>
      </c>
      <c r="C91" s="176" t="s">
        <v>226</v>
      </c>
      <c r="D91" s="156" t="s">
        <v>107</v>
      </c>
      <c r="E91" s="159">
        <v>92</v>
      </c>
      <c r="F91" s="162"/>
      <c r="G91" s="165">
        <f>E91*F91</f>
        <v>0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12.75" outlineLevel="1">
      <c r="A92" s="163"/>
      <c r="B92" s="154"/>
      <c r="C92" s="177" t="s">
        <v>227</v>
      </c>
      <c r="D92" s="157"/>
      <c r="E92" s="160">
        <v>92</v>
      </c>
      <c r="F92" s="162"/>
      <c r="G92" s="165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12.75" outlineLevel="1">
      <c r="A93" s="163">
        <v>44</v>
      </c>
      <c r="B93" s="154" t="s">
        <v>228</v>
      </c>
      <c r="C93" s="176" t="s">
        <v>229</v>
      </c>
      <c r="D93" s="156" t="s">
        <v>97</v>
      </c>
      <c r="E93" s="159">
        <v>175.076</v>
      </c>
      <c r="F93" s="162"/>
      <c r="G93" s="165">
        <f>E93*F93</f>
        <v>0</v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12.75" outlineLevel="1">
      <c r="A94" s="163"/>
      <c r="B94" s="154"/>
      <c r="C94" s="177" t="s">
        <v>230</v>
      </c>
      <c r="D94" s="157"/>
      <c r="E94" s="160">
        <v>57.776</v>
      </c>
      <c r="F94" s="162"/>
      <c r="G94" s="165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ht="12.75" outlineLevel="1">
      <c r="A95" s="163"/>
      <c r="B95" s="154"/>
      <c r="C95" s="177" t="s">
        <v>231</v>
      </c>
      <c r="D95" s="157"/>
      <c r="E95" s="160">
        <v>55.2</v>
      </c>
      <c r="F95" s="162"/>
      <c r="G95" s="165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12.75" outlineLevel="1">
      <c r="A96" s="163"/>
      <c r="B96" s="154"/>
      <c r="C96" s="177" t="s">
        <v>232</v>
      </c>
      <c r="D96" s="157"/>
      <c r="E96" s="160">
        <v>62.1</v>
      </c>
      <c r="F96" s="162"/>
      <c r="G96" s="165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12.75" outlineLevel="1">
      <c r="A97" s="163">
        <v>45</v>
      </c>
      <c r="B97" s="154" t="s">
        <v>233</v>
      </c>
      <c r="C97" s="176" t="s">
        <v>234</v>
      </c>
      <c r="D97" s="156" t="s">
        <v>111</v>
      </c>
      <c r="E97" s="159">
        <v>3.497</v>
      </c>
      <c r="F97" s="162"/>
      <c r="G97" s="165">
        <f>E97*F97</f>
        <v>0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ht="12.75" outlineLevel="1">
      <c r="A98" s="163"/>
      <c r="B98" s="154"/>
      <c r="C98" s="177" t="s">
        <v>134</v>
      </c>
      <c r="D98" s="157"/>
      <c r="E98" s="160">
        <v>2.601</v>
      </c>
      <c r="F98" s="162"/>
      <c r="G98" s="165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ht="12.75" outlineLevel="1">
      <c r="A99" s="163"/>
      <c r="B99" s="154"/>
      <c r="C99" s="177" t="s">
        <v>135</v>
      </c>
      <c r="D99" s="157"/>
      <c r="E99" s="160">
        <v>0.896</v>
      </c>
      <c r="F99" s="162"/>
      <c r="G99" s="165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ht="12.75" outlineLevel="1">
      <c r="A100" s="163">
        <v>46</v>
      </c>
      <c r="B100" s="154" t="s">
        <v>235</v>
      </c>
      <c r="C100" s="176" t="s">
        <v>236</v>
      </c>
      <c r="D100" s="156" t="s">
        <v>97</v>
      </c>
      <c r="E100" s="159">
        <v>11.5</v>
      </c>
      <c r="F100" s="162"/>
      <c r="G100" s="165">
        <f>E100*F100</f>
        <v>0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12.75" outlineLevel="1">
      <c r="A101" s="163"/>
      <c r="B101" s="154"/>
      <c r="C101" s="177" t="s">
        <v>237</v>
      </c>
      <c r="D101" s="157"/>
      <c r="E101" s="160">
        <v>8.1</v>
      </c>
      <c r="F101" s="162"/>
      <c r="G101" s="165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12.75" outlineLevel="1">
      <c r="A102" s="163"/>
      <c r="B102" s="154"/>
      <c r="C102" s="177" t="s">
        <v>238</v>
      </c>
      <c r="D102" s="157"/>
      <c r="E102" s="160">
        <v>3.4</v>
      </c>
      <c r="F102" s="162"/>
      <c r="G102" s="165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ht="12.75" outlineLevel="1">
      <c r="A103" s="163">
        <v>47</v>
      </c>
      <c r="B103" s="154" t="s">
        <v>239</v>
      </c>
      <c r="C103" s="176" t="s">
        <v>240</v>
      </c>
      <c r="D103" s="156" t="s">
        <v>97</v>
      </c>
      <c r="E103" s="159">
        <v>11.5</v>
      </c>
      <c r="F103" s="162"/>
      <c r="G103" s="165">
        <f>E103*F103</f>
        <v>0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ht="12.75" outlineLevel="1">
      <c r="A104" s="163">
        <v>48</v>
      </c>
      <c r="B104" s="154" t="s">
        <v>241</v>
      </c>
      <c r="C104" s="176" t="s">
        <v>242</v>
      </c>
      <c r="D104" s="156" t="s">
        <v>176</v>
      </c>
      <c r="E104" s="159">
        <v>0.05245</v>
      </c>
      <c r="F104" s="162"/>
      <c r="G104" s="165">
        <f>E104*F104</f>
        <v>0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ht="12.75" outlineLevel="1">
      <c r="A105" s="163"/>
      <c r="B105" s="154"/>
      <c r="C105" s="177" t="s">
        <v>243</v>
      </c>
      <c r="D105" s="157"/>
      <c r="E105" s="160">
        <v>0.0525</v>
      </c>
      <c r="F105" s="162"/>
      <c r="G105" s="165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ht="22.5" outlineLevel="1">
      <c r="A106" s="163">
        <v>49</v>
      </c>
      <c r="B106" s="154" t="s">
        <v>244</v>
      </c>
      <c r="C106" s="176" t="s">
        <v>245</v>
      </c>
      <c r="D106" s="156" t="s">
        <v>246</v>
      </c>
      <c r="E106" s="159">
        <v>1</v>
      </c>
      <c r="F106" s="162"/>
      <c r="G106" s="165">
        <f>E106*F106</f>
        <v>0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ht="22.5" outlineLevel="1">
      <c r="A107" s="163">
        <v>50</v>
      </c>
      <c r="B107" s="154" t="s">
        <v>247</v>
      </c>
      <c r="C107" s="176" t="s">
        <v>248</v>
      </c>
      <c r="D107" s="156" t="s">
        <v>246</v>
      </c>
      <c r="E107" s="159">
        <v>1</v>
      </c>
      <c r="F107" s="162"/>
      <c r="G107" s="165">
        <f>E107*F107</f>
        <v>0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ht="12.75" outlineLevel="1">
      <c r="A108" s="163">
        <v>51</v>
      </c>
      <c r="B108" s="154" t="s">
        <v>249</v>
      </c>
      <c r="C108" s="176" t="s">
        <v>250</v>
      </c>
      <c r="D108" s="156" t="s">
        <v>107</v>
      </c>
      <c r="E108" s="159">
        <v>99.36</v>
      </c>
      <c r="F108" s="162"/>
      <c r="G108" s="165">
        <f>E108*F108</f>
        <v>0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ht="12.75" outlineLevel="1">
      <c r="A109" s="163"/>
      <c r="B109" s="154"/>
      <c r="C109" s="177" t="s">
        <v>251</v>
      </c>
      <c r="D109" s="157"/>
      <c r="E109" s="160">
        <v>99.36</v>
      </c>
      <c r="F109" s="162"/>
      <c r="G109" s="165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ht="12.75" outlineLevel="1">
      <c r="A110" s="163">
        <v>52</v>
      </c>
      <c r="B110" s="154" t="s">
        <v>252</v>
      </c>
      <c r="C110" s="176" t="s">
        <v>253</v>
      </c>
      <c r="D110" s="156" t="s">
        <v>246</v>
      </c>
      <c r="E110" s="159">
        <v>5</v>
      </c>
      <c r="F110" s="162"/>
      <c r="G110" s="165">
        <f>E110*F110</f>
        <v>0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ht="12.75" outlineLevel="1">
      <c r="A111" s="163">
        <v>53</v>
      </c>
      <c r="B111" s="154" t="s">
        <v>254</v>
      </c>
      <c r="C111" s="176" t="s">
        <v>255</v>
      </c>
      <c r="D111" s="156" t="s">
        <v>246</v>
      </c>
      <c r="E111" s="159">
        <v>5</v>
      </c>
      <c r="F111" s="162"/>
      <c r="G111" s="165">
        <f>E111*F111</f>
        <v>0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ht="12.75" outlineLevel="1">
      <c r="A112" s="163">
        <v>54</v>
      </c>
      <c r="B112" s="154" t="s">
        <v>256</v>
      </c>
      <c r="C112" s="176" t="s">
        <v>257</v>
      </c>
      <c r="D112" s="156" t="s">
        <v>97</v>
      </c>
      <c r="E112" s="159">
        <v>210.0912</v>
      </c>
      <c r="F112" s="162"/>
      <c r="G112" s="165">
        <f>E112*F112</f>
        <v>0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ht="12.75" outlineLevel="1">
      <c r="A113" s="163"/>
      <c r="B113" s="154"/>
      <c r="C113" s="177" t="s">
        <v>258</v>
      </c>
      <c r="D113" s="157"/>
      <c r="E113" s="160">
        <v>210.0912</v>
      </c>
      <c r="F113" s="162"/>
      <c r="G113" s="165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7" ht="12.75">
      <c r="A114" s="164" t="s">
        <v>94</v>
      </c>
      <c r="B114" s="155" t="s">
        <v>70</v>
      </c>
      <c r="C114" s="178" t="s">
        <v>71</v>
      </c>
      <c r="D114" s="158"/>
      <c r="E114" s="161"/>
      <c r="F114" s="262">
        <f>SUM(G115:G126)</f>
        <v>0</v>
      </c>
      <c r="G114" s="263"/>
    </row>
    <row r="115" spans="1:60" ht="12.75" outlineLevel="1">
      <c r="A115" s="163">
        <v>55</v>
      </c>
      <c r="B115" s="154" t="s">
        <v>259</v>
      </c>
      <c r="C115" s="176" t="s">
        <v>260</v>
      </c>
      <c r="D115" s="156" t="s">
        <v>97</v>
      </c>
      <c r="E115" s="159">
        <v>72</v>
      </c>
      <c r="F115" s="162"/>
      <c r="G115" s="165">
        <f>E115*F115</f>
        <v>0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ht="12.75" outlineLevel="1">
      <c r="A116" s="163">
        <v>56</v>
      </c>
      <c r="B116" s="154" t="s">
        <v>261</v>
      </c>
      <c r="C116" s="176" t="s">
        <v>262</v>
      </c>
      <c r="D116" s="156" t="s">
        <v>97</v>
      </c>
      <c r="E116" s="159">
        <v>76.32</v>
      </c>
      <c r="F116" s="162"/>
      <c r="G116" s="165">
        <f>E116*F116</f>
        <v>0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ht="12.75" outlineLevel="1">
      <c r="A117" s="163"/>
      <c r="B117" s="154"/>
      <c r="C117" s="177" t="s">
        <v>263</v>
      </c>
      <c r="D117" s="157"/>
      <c r="E117" s="160">
        <v>76.32</v>
      </c>
      <c r="F117" s="162"/>
      <c r="G117" s="165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ht="12.75" outlineLevel="1">
      <c r="A118" s="163">
        <v>57</v>
      </c>
      <c r="B118" s="154" t="s">
        <v>264</v>
      </c>
      <c r="C118" s="176" t="s">
        <v>265</v>
      </c>
      <c r="D118" s="156" t="s">
        <v>97</v>
      </c>
      <c r="E118" s="159">
        <v>72</v>
      </c>
      <c r="F118" s="162"/>
      <c r="G118" s="165">
        <f>E118*F118</f>
        <v>0</v>
      </c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ht="12.75" outlineLevel="1">
      <c r="A119" s="163">
        <v>58</v>
      </c>
      <c r="B119" s="154" t="s">
        <v>266</v>
      </c>
      <c r="C119" s="176" t="s">
        <v>267</v>
      </c>
      <c r="D119" s="156" t="s">
        <v>97</v>
      </c>
      <c r="E119" s="159">
        <v>72</v>
      </c>
      <c r="F119" s="162"/>
      <c r="G119" s="165">
        <f>E119*F119</f>
        <v>0</v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ht="22.5" outlineLevel="1">
      <c r="A120" s="163">
        <v>59</v>
      </c>
      <c r="B120" s="154" t="s">
        <v>268</v>
      </c>
      <c r="C120" s="176" t="s">
        <v>269</v>
      </c>
      <c r="D120" s="156" t="s">
        <v>97</v>
      </c>
      <c r="E120" s="159">
        <v>76.32</v>
      </c>
      <c r="F120" s="162"/>
      <c r="G120" s="165">
        <f>E120*F120</f>
        <v>0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ht="12.75" outlineLevel="1">
      <c r="A121" s="163"/>
      <c r="B121" s="154"/>
      <c r="C121" s="177" t="s">
        <v>270</v>
      </c>
      <c r="D121" s="157"/>
      <c r="E121" s="160">
        <v>76.32</v>
      </c>
      <c r="F121" s="162"/>
      <c r="G121" s="165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ht="12.75" outlineLevel="1">
      <c r="A122" s="163">
        <v>60</v>
      </c>
      <c r="B122" s="154" t="s">
        <v>271</v>
      </c>
      <c r="C122" s="176" t="s">
        <v>272</v>
      </c>
      <c r="D122" s="156" t="s">
        <v>97</v>
      </c>
      <c r="E122" s="159">
        <v>72</v>
      </c>
      <c r="F122" s="162"/>
      <c r="G122" s="165">
        <f>E122*F122</f>
        <v>0</v>
      </c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ht="22.5" outlineLevel="1">
      <c r="A123" s="163">
        <v>61</v>
      </c>
      <c r="B123" s="154" t="s">
        <v>273</v>
      </c>
      <c r="C123" s="176" t="s">
        <v>274</v>
      </c>
      <c r="D123" s="156" t="s">
        <v>97</v>
      </c>
      <c r="E123" s="159">
        <v>72</v>
      </c>
      <c r="F123" s="162"/>
      <c r="G123" s="165">
        <f>E123*F123</f>
        <v>0</v>
      </c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ht="22.5" outlineLevel="1">
      <c r="A124" s="163">
        <v>62</v>
      </c>
      <c r="B124" s="154" t="s">
        <v>275</v>
      </c>
      <c r="C124" s="176" t="s">
        <v>424</v>
      </c>
      <c r="D124" s="156" t="s">
        <v>246</v>
      </c>
      <c r="E124" s="159">
        <v>16</v>
      </c>
      <c r="F124" s="162"/>
      <c r="G124" s="165">
        <f>E124*F124</f>
        <v>0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ht="12.75" outlineLevel="1">
      <c r="A125" s="163">
        <v>63</v>
      </c>
      <c r="B125" s="154" t="s">
        <v>276</v>
      </c>
      <c r="C125" s="176" t="s">
        <v>277</v>
      </c>
      <c r="D125" s="156" t="s">
        <v>97</v>
      </c>
      <c r="E125" s="159">
        <v>82.8</v>
      </c>
      <c r="F125" s="162"/>
      <c r="G125" s="165">
        <f>E125*F125</f>
        <v>0</v>
      </c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ht="12.75" outlineLevel="1">
      <c r="A126" s="163"/>
      <c r="B126" s="154"/>
      <c r="C126" s="177" t="s">
        <v>278</v>
      </c>
      <c r="D126" s="157"/>
      <c r="E126" s="160">
        <v>82.8</v>
      </c>
      <c r="F126" s="162"/>
      <c r="G126" s="165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" ht="12.75">
      <c r="A127" s="164" t="s">
        <v>94</v>
      </c>
      <c r="B127" s="155" t="s">
        <v>72</v>
      </c>
      <c r="C127" s="178" t="s">
        <v>73</v>
      </c>
      <c r="D127" s="158"/>
      <c r="E127" s="161"/>
      <c r="F127" s="262">
        <f>SUM(G128:G155)</f>
        <v>0</v>
      </c>
      <c r="G127" s="263"/>
    </row>
    <row r="128" spans="1:60" ht="12.75" outlineLevel="1">
      <c r="A128" s="163">
        <v>64</v>
      </c>
      <c r="B128" s="154" t="s">
        <v>279</v>
      </c>
      <c r="C128" s="176" t="s">
        <v>280</v>
      </c>
      <c r="D128" s="156" t="s">
        <v>97</v>
      </c>
      <c r="E128" s="159">
        <v>163.8</v>
      </c>
      <c r="F128" s="162"/>
      <c r="G128" s="165">
        <f>E128*F128</f>
        <v>0</v>
      </c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ht="12.75" outlineLevel="1">
      <c r="A129" s="163"/>
      <c r="B129" s="154"/>
      <c r="C129" s="177" t="s">
        <v>281</v>
      </c>
      <c r="D129" s="157"/>
      <c r="E129" s="160">
        <v>163.8</v>
      </c>
      <c r="F129" s="162"/>
      <c r="G129" s="165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ht="22.5" outlineLevel="1">
      <c r="A130" s="163">
        <v>65</v>
      </c>
      <c r="B130" s="154" t="s">
        <v>282</v>
      </c>
      <c r="C130" s="176" t="s">
        <v>283</v>
      </c>
      <c r="D130" s="156" t="s">
        <v>97</v>
      </c>
      <c r="E130" s="159">
        <v>163.8</v>
      </c>
      <c r="F130" s="162"/>
      <c r="G130" s="165">
        <f>E130*F130</f>
        <v>0</v>
      </c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ht="12.75" outlineLevel="1">
      <c r="A131" s="163"/>
      <c r="B131" s="154"/>
      <c r="C131" s="177" t="s">
        <v>281</v>
      </c>
      <c r="D131" s="157"/>
      <c r="E131" s="160">
        <v>163.8</v>
      </c>
      <c r="F131" s="162"/>
      <c r="G131" s="165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ht="22.5" outlineLevel="1">
      <c r="A132" s="163">
        <v>66</v>
      </c>
      <c r="B132" s="154" t="s">
        <v>284</v>
      </c>
      <c r="C132" s="176" t="s">
        <v>285</v>
      </c>
      <c r="D132" s="156" t="s">
        <v>97</v>
      </c>
      <c r="E132" s="159">
        <v>425</v>
      </c>
      <c r="F132" s="162"/>
      <c r="G132" s="165">
        <f>E132*F132</f>
        <v>0</v>
      </c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ht="12.75" outlineLevel="1">
      <c r="A133" s="163"/>
      <c r="B133" s="154"/>
      <c r="C133" s="177" t="s">
        <v>286</v>
      </c>
      <c r="D133" s="157"/>
      <c r="E133" s="160">
        <v>425</v>
      </c>
      <c r="F133" s="162"/>
      <c r="G133" s="165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ht="22.5" outlineLevel="1">
      <c r="A134" s="163">
        <v>67</v>
      </c>
      <c r="B134" s="154" t="s">
        <v>287</v>
      </c>
      <c r="C134" s="176" t="s">
        <v>288</v>
      </c>
      <c r="D134" s="156" t="s">
        <v>97</v>
      </c>
      <c r="E134" s="159">
        <v>425</v>
      </c>
      <c r="F134" s="162"/>
      <c r="G134" s="165">
        <f>E134*F134</f>
        <v>0</v>
      </c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ht="12.75" outlineLevel="1">
      <c r="A135" s="163"/>
      <c r="B135" s="154"/>
      <c r="C135" s="177" t="s">
        <v>286</v>
      </c>
      <c r="D135" s="157"/>
      <c r="E135" s="160">
        <v>425</v>
      </c>
      <c r="F135" s="162"/>
      <c r="G135" s="165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ht="22.5" outlineLevel="1">
      <c r="A136" s="163">
        <v>68</v>
      </c>
      <c r="B136" s="154" t="s">
        <v>289</v>
      </c>
      <c r="C136" s="176" t="s">
        <v>290</v>
      </c>
      <c r="D136" s="156" t="s">
        <v>97</v>
      </c>
      <c r="E136" s="159">
        <v>425</v>
      </c>
      <c r="F136" s="162"/>
      <c r="G136" s="165">
        <f>E136*F136</f>
        <v>0</v>
      </c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ht="12.75" outlineLevel="1">
      <c r="A137" s="163"/>
      <c r="B137" s="154"/>
      <c r="C137" s="177" t="s">
        <v>286</v>
      </c>
      <c r="D137" s="157"/>
      <c r="E137" s="160">
        <v>425</v>
      </c>
      <c r="F137" s="162"/>
      <c r="G137" s="165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ht="12.75" outlineLevel="1">
      <c r="A138" s="163">
        <v>69</v>
      </c>
      <c r="B138" s="154" t="s">
        <v>291</v>
      </c>
      <c r="C138" s="176" t="s">
        <v>292</v>
      </c>
      <c r="D138" s="156" t="s">
        <v>97</v>
      </c>
      <c r="E138" s="159">
        <v>425</v>
      </c>
      <c r="F138" s="162"/>
      <c r="G138" s="165">
        <f>E138*F138</f>
        <v>0</v>
      </c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ht="12.75" outlineLevel="1">
      <c r="A139" s="163"/>
      <c r="B139" s="154"/>
      <c r="C139" s="177" t="s">
        <v>286</v>
      </c>
      <c r="D139" s="157"/>
      <c r="E139" s="160">
        <v>425</v>
      </c>
      <c r="F139" s="162"/>
      <c r="G139" s="165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ht="22.5" outlineLevel="1">
      <c r="A140" s="163">
        <v>70</v>
      </c>
      <c r="B140" s="154" t="s">
        <v>293</v>
      </c>
      <c r="C140" s="176" t="s">
        <v>294</v>
      </c>
      <c r="D140" s="156" t="s">
        <v>97</v>
      </c>
      <c r="E140" s="159">
        <v>425</v>
      </c>
      <c r="F140" s="162"/>
      <c r="G140" s="165">
        <f>E140*F140</f>
        <v>0</v>
      </c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ht="12.75" outlineLevel="1">
      <c r="A141" s="163"/>
      <c r="B141" s="154"/>
      <c r="C141" s="177" t="s">
        <v>286</v>
      </c>
      <c r="D141" s="157"/>
      <c r="E141" s="160">
        <v>425</v>
      </c>
      <c r="F141" s="162"/>
      <c r="G141" s="165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ht="22.5" outlineLevel="1">
      <c r="A142" s="163">
        <v>71</v>
      </c>
      <c r="B142" s="154" t="s">
        <v>295</v>
      </c>
      <c r="C142" s="176" t="s">
        <v>296</v>
      </c>
      <c r="D142" s="156" t="s">
        <v>107</v>
      </c>
      <c r="E142" s="159">
        <v>140.7</v>
      </c>
      <c r="F142" s="162"/>
      <c r="G142" s="165">
        <f>E142*F142</f>
        <v>0</v>
      </c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</row>
    <row r="143" spans="1:60" ht="22.5" outlineLevel="1">
      <c r="A143" s="163"/>
      <c r="B143" s="154"/>
      <c r="C143" s="177" t="s">
        <v>297</v>
      </c>
      <c r="D143" s="157"/>
      <c r="E143" s="160">
        <v>140.7</v>
      </c>
      <c r="F143" s="162"/>
      <c r="G143" s="165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ht="12.75" outlineLevel="1">
      <c r="A144" s="163">
        <v>72</v>
      </c>
      <c r="B144" s="154" t="s">
        <v>298</v>
      </c>
      <c r="C144" s="176" t="s">
        <v>299</v>
      </c>
      <c r="D144" s="156" t="s">
        <v>97</v>
      </c>
      <c r="E144" s="159">
        <v>163.8</v>
      </c>
      <c r="F144" s="162"/>
      <c r="G144" s="165">
        <f>E144*F144</f>
        <v>0</v>
      </c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ht="12.75" outlineLevel="1">
      <c r="A145" s="163"/>
      <c r="B145" s="154"/>
      <c r="C145" s="177" t="s">
        <v>281</v>
      </c>
      <c r="D145" s="157"/>
      <c r="E145" s="160">
        <v>163.8</v>
      </c>
      <c r="F145" s="162"/>
      <c r="G145" s="165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ht="12.75" outlineLevel="1">
      <c r="A146" s="163">
        <v>73</v>
      </c>
      <c r="B146" s="154" t="s">
        <v>300</v>
      </c>
      <c r="C146" s="176" t="s">
        <v>301</v>
      </c>
      <c r="D146" s="156" t="s">
        <v>97</v>
      </c>
      <c r="E146" s="159">
        <v>163.8</v>
      </c>
      <c r="F146" s="162"/>
      <c r="G146" s="165">
        <f>E146*F146</f>
        <v>0</v>
      </c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ht="12.75" outlineLevel="1">
      <c r="A147" s="163">
        <v>74</v>
      </c>
      <c r="B147" s="154" t="s">
        <v>302</v>
      </c>
      <c r="C147" s="176" t="s">
        <v>303</v>
      </c>
      <c r="D147" s="156" t="s">
        <v>97</v>
      </c>
      <c r="E147" s="159">
        <v>425</v>
      </c>
      <c r="F147" s="162"/>
      <c r="G147" s="165">
        <f>E147*F147</f>
        <v>0</v>
      </c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</row>
    <row r="148" spans="1:60" ht="12.75" outlineLevel="1">
      <c r="A148" s="163"/>
      <c r="B148" s="154"/>
      <c r="C148" s="177" t="s">
        <v>286</v>
      </c>
      <c r="D148" s="157"/>
      <c r="E148" s="160">
        <v>425</v>
      </c>
      <c r="F148" s="162"/>
      <c r="G148" s="165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</row>
    <row r="149" spans="1:60" ht="22.5" outlineLevel="1">
      <c r="A149" s="163">
        <v>75</v>
      </c>
      <c r="B149" s="154" t="s">
        <v>304</v>
      </c>
      <c r="C149" s="176" t="s">
        <v>305</v>
      </c>
      <c r="D149" s="156" t="s">
        <v>176</v>
      </c>
      <c r="E149" s="159">
        <v>-160.16159</v>
      </c>
      <c r="F149" s="162"/>
      <c r="G149" s="165">
        <f>E149*F149</f>
        <v>0</v>
      </c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</row>
    <row r="150" spans="1:60" ht="12.75" outlineLevel="1">
      <c r="A150" s="163"/>
      <c r="B150" s="154"/>
      <c r="C150" s="177" t="s">
        <v>306</v>
      </c>
      <c r="D150" s="157"/>
      <c r="E150" s="160">
        <v>-160.1616</v>
      </c>
      <c r="F150" s="162"/>
      <c r="G150" s="165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</row>
    <row r="151" spans="1:60" ht="12.75" outlineLevel="1">
      <c r="A151" s="163"/>
      <c r="B151" s="154"/>
      <c r="C151" s="177" t="s">
        <v>307</v>
      </c>
      <c r="D151" s="157"/>
      <c r="E151" s="160"/>
      <c r="F151" s="162"/>
      <c r="G151" s="165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</row>
    <row r="152" spans="1:60" ht="12.75" outlineLevel="1">
      <c r="A152" s="163">
        <v>76</v>
      </c>
      <c r="B152" s="154" t="s">
        <v>308</v>
      </c>
      <c r="C152" s="176" t="s">
        <v>309</v>
      </c>
      <c r="D152" s="156" t="s">
        <v>97</v>
      </c>
      <c r="E152" s="159">
        <v>8.5995</v>
      </c>
      <c r="F152" s="162"/>
      <c r="G152" s="165">
        <f>E152*F152</f>
        <v>0</v>
      </c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</row>
    <row r="153" spans="1:60" ht="12.75" outlineLevel="1">
      <c r="A153" s="163"/>
      <c r="B153" s="154"/>
      <c r="C153" s="177" t="s">
        <v>310</v>
      </c>
      <c r="D153" s="157"/>
      <c r="E153" s="160">
        <v>8.5995</v>
      </c>
      <c r="F153" s="162"/>
      <c r="G153" s="165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</row>
    <row r="154" spans="1:60" ht="12.75" outlineLevel="1">
      <c r="A154" s="163">
        <v>77</v>
      </c>
      <c r="B154" s="154" t="s">
        <v>311</v>
      </c>
      <c r="C154" s="176" t="s">
        <v>312</v>
      </c>
      <c r="D154" s="156" t="s">
        <v>97</v>
      </c>
      <c r="E154" s="159">
        <v>163.3905</v>
      </c>
      <c r="F154" s="162"/>
      <c r="G154" s="165">
        <f>E154*F154</f>
        <v>0</v>
      </c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</row>
    <row r="155" spans="1:60" ht="12.75" outlineLevel="1">
      <c r="A155" s="163"/>
      <c r="B155" s="154"/>
      <c r="C155" s="177" t="s">
        <v>313</v>
      </c>
      <c r="D155" s="157"/>
      <c r="E155" s="160">
        <v>163.3905</v>
      </c>
      <c r="F155" s="162"/>
      <c r="G155" s="165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</row>
    <row r="156" spans="1:7" ht="12.75">
      <c r="A156" s="164" t="s">
        <v>94</v>
      </c>
      <c r="B156" s="155" t="s">
        <v>74</v>
      </c>
      <c r="C156" s="178" t="s">
        <v>75</v>
      </c>
      <c r="D156" s="158"/>
      <c r="E156" s="161"/>
      <c r="F156" s="262">
        <f>SUM(G157:G161)</f>
        <v>0</v>
      </c>
      <c r="G156" s="263"/>
    </row>
    <row r="157" spans="1:60" ht="22.5" outlineLevel="1">
      <c r="A157" s="163">
        <v>78</v>
      </c>
      <c r="B157" s="154" t="s">
        <v>314</v>
      </c>
      <c r="C157" s="176" t="s">
        <v>315</v>
      </c>
      <c r="D157" s="156" t="s">
        <v>107</v>
      </c>
      <c r="E157" s="159">
        <v>160.65</v>
      </c>
      <c r="F157" s="162"/>
      <c r="G157" s="165">
        <f>E157*F157</f>
        <v>0</v>
      </c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</row>
    <row r="158" spans="1:60" ht="12.75" outlineLevel="1">
      <c r="A158" s="163"/>
      <c r="B158" s="154"/>
      <c r="C158" s="177" t="s">
        <v>316</v>
      </c>
      <c r="D158" s="157"/>
      <c r="E158" s="160">
        <v>73.45</v>
      </c>
      <c r="F158" s="162"/>
      <c r="G158" s="165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</row>
    <row r="159" spans="1:60" ht="22.5" outlineLevel="1">
      <c r="A159" s="163"/>
      <c r="B159" s="154"/>
      <c r="C159" s="177" t="s">
        <v>317</v>
      </c>
      <c r="D159" s="157"/>
      <c r="E159" s="160">
        <v>87.2</v>
      </c>
      <c r="F159" s="162"/>
      <c r="G159" s="165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</row>
    <row r="160" spans="1:60" ht="12.75" outlineLevel="1">
      <c r="A160" s="163">
        <v>79</v>
      </c>
      <c r="B160" s="154" t="s">
        <v>318</v>
      </c>
      <c r="C160" s="176" t="s">
        <v>319</v>
      </c>
      <c r="D160" s="156" t="s">
        <v>111</v>
      </c>
      <c r="E160" s="159">
        <v>14.05687</v>
      </c>
      <c r="F160" s="162"/>
      <c r="G160" s="165">
        <f>E160*F160</f>
        <v>0</v>
      </c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</row>
    <row r="161" spans="1:60" ht="12.75" outlineLevel="1">
      <c r="A161" s="163"/>
      <c r="B161" s="154"/>
      <c r="C161" s="177" t="s">
        <v>320</v>
      </c>
      <c r="D161" s="157"/>
      <c r="E161" s="160">
        <v>14.0569</v>
      </c>
      <c r="F161" s="162"/>
      <c r="G161" s="165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</row>
    <row r="162" spans="1:7" ht="12.75">
      <c r="A162" s="164" t="s">
        <v>94</v>
      </c>
      <c r="B162" s="155" t="s">
        <v>76</v>
      </c>
      <c r="C162" s="178" t="s">
        <v>77</v>
      </c>
      <c r="D162" s="158"/>
      <c r="E162" s="161"/>
      <c r="F162" s="262">
        <f>SUM(G163:G165)</f>
        <v>0</v>
      </c>
      <c r="G162" s="263"/>
    </row>
    <row r="163" spans="1:60" ht="22.5" outlineLevel="1">
      <c r="A163" s="163">
        <v>80</v>
      </c>
      <c r="B163" s="154" t="s">
        <v>321</v>
      </c>
      <c r="C163" s="176" t="s">
        <v>322</v>
      </c>
      <c r="D163" s="156" t="s">
        <v>323</v>
      </c>
      <c r="E163" s="159">
        <v>1</v>
      </c>
      <c r="F163" s="162"/>
      <c r="G163" s="165">
        <f>E163*F163</f>
        <v>0</v>
      </c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</row>
    <row r="164" spans="1:60" ht="22.5" outlineLevel="1">
      <c r="A164" s="163">
        <v>81</v>
      </c>
      <c r="B164" s="154" t="s">
        <v>324</v>
      </c>
      <c r="C164" s="176" t="s">
        <v>325</v>
      </c>
      <c r="D164" s="156" t="s">
        <v>326</v>
      </c>
      <c r="E164" s="159">
        <v>15</v>
      </c>
      <c r="F164" s="162"/>
      <c r="G164" s="165">
        <f>E164*F164</f>
        <v>0</v>
      </c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</row>
    <row r="165" spans="1:60" ht="22.5" outlineLevel="1">
      <c r="A165" s="163">
        <v>82</v>
      </c>
      <c r="B165" s="154" t="s">
        <v>327</v>
      </c>
      <c r="C165" s="176" t="s">
        <v>328</v>
      </c>
      <c r="D165" s="156" t="s">
        <v>323</v>
      </c>
      <c r="E165" s="159">
        <v>1</v>
      </c>
      <c r="F165" s="162"/>
      <c r="G165" s="165">
        <f>E165*F165</f>
        <v>0</v>
      </c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</row>
    <row r="166" spans="1:7" ht="12.75">
      <c r="A166" s="164" t="s">
        <v>94</v>
      </c>
      <c r="B166" s="155" t="s">
        <v>78</v>
      </c>
      <c r="C166" s="178" t="s">
        <v>79</v>
      </c>
      <c r="D166" s="158"/>
      <c r="E166" s="161"/>
      <c r="F166" s="262">
        <f>SUM(G167:G182)</f>
        <v>0</v>
      </c>
      <c r="G166" s="263"/>
    </row>
    <row r="167" spans="1:60" ht="12.75" outlineLevel="1">
      <c r="A167" s="163">
        <v>83</v>
      </c>
      <c r="B167" s="154" t="s">
        <v>329</v>
      </c>
      <c r="C167" s="176" t="s">
        <v>330</v>
      </c>
      <c r="D167" s="156" t="s">
        <v>111</v>
      </c>
      <c r="E167" s="159">
        <v>4.764</v>
      </c>
      <c r="F167" s="162"/>
      <c r="G167" s="165">
        <f>E167*F167</f>
        <v>0</v>
      </c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</row>
    <row r="168" spans="1:60" ht="12.75" outlineLevel="1">
      <c r="A168" s="163"/>
      <c r="B168" s="154"/>
      <c r="C168" s="177" t="s">
        <v>331</v>
      </c>
      <c r="D168" s="157"/>
      <c r="E168" s="160">
        <v>1.62</v>
      </c>
      <c r="F168" s="162"/>
      <c r="G168" s="165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</row>
    <row r="169" spans="1:60" ht="12.75" outlineLevel="1">
      <c r="A169" s="163"/>
      <c r="B169" s="154"/>
      <c r="C169" s="177" t="s">
        <v>332</v>
      </c>
      <c r="D169" s="157"/>
      <c r="E169" s="160">
        <v>0.3038</v>
      </c>
      <c r="F169" s="162"/>
      <c r="G169" s="165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</row>
    <row r="170" spans="1:60" ht="12.75" outlineLevel="1">
      <c r="A170" s="163"/>
      <c r="B170" s="154"/>
      <c r="C170" s="177" t="s">
        <v>333</v>
      </c>
      <c r="D170" s="157"/>
      <c r="E170" s="160">
        <v>0.672</v>
      </c>
      <c r="F170" s="162"/>
      <c r="G170" s="165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</row>
    <row r="171" spans="1:60" ht="12.75" outlineLevel="1">
      <c r="A171" s="163"/>
      <c r="B171" s="154"/>
      <c r="C171" s="177" t="s">
        <v>334</v>
      </c>
      <c r="D171" s="157"/>
      <c r="E171" s="160">
        <v>0.1838</v>
      </c>
      <c r="F171" s="162"/>
      <c r="G171" s="165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</row>
    <row r="172" spans="1:60" ht="22.5" outlineLevel="1">
      <c r="A172" s="163"/>
      <c r="B172" s="154"/>
      <c r="C172" s="177" t="s">
        <v>335</v>
      </c>
      <c r="D172" s="157"/>
      <c r="E172" s="160">
        <v>1.9845</v>
      </c>
      <c r="F172" s="162"/>
      <c r="G172" s="165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</row>
    <row r="173" spans="1:60" ht="12.75" outlineLevel="1">
      <c r="A173" s="163">
        <v>84</v>
      </c>
      <c r="B173" s="154" t="s">
        <v>336</v>
      </c>
      <c r="C173" s="176" t="s">
        <v>337</v>
      </c>
      <c r="D173" s="156" t="s">
        <v>111</v>
      </c>
      <c r="E173" s="159">
        <v>72.25335</v>
      </c>
      <c r="F173" s="162"/>
      <c r="G173" s="165">
        <f>E173*F173</f>
        <v>0</v>
      </c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</row>
    <row r="174" spans="1:60" ht="12.75" outlineLevel="1">
      <c r="A174" s="163"/>
      <c r="B174" s="154"/>
      <c r="C174" s="177" t="s">
        <v>338</v>
      </c>
      <c r="D174" s="157"/>
      <c r="E174" s="160">
        <v>72.2534</v>
      </c>
      <c r="F174" s="162"/>
      <c r="G174" s="165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</row>
    <row r="175" spans="1:60" ht="22.5" outlineLevel="1">
      <c r="A175" s="163">
        <v>85</v>
      </c>
      <c r="B175" s="154" t="s">
        <v>339</v>
      </c>
      <c r="C175" s="176" t="s">
        <v>340</v>
      </c>
      <c r="D175" s="156" t="s">
        <v>111</v>
      </c>
      <c r="E175" s="159">
        <v>72.25335</v>
      </c>
      <c r="F175" s="162"/>
      <c r="G175" s="165">
        <f>E175*F175</f>
        <v>0</v>
      </c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</row>
    <row r="176" spans="1:60" ht="12.75" outlineLevel="1">
      <c r="A176" s="163">
        <v>86</v>
      </c>
      <c r="B176" s="154" t="s">
        <v>341</v>
      </c>
      <c r="C176" s="176" t="s">
        <v>342</v>
      </c>
      <c r="D176" s="156" t="s">
        <v>246</v>
      </c>
      <c r="E176" s="159">
        <v>2</v>
      </c>
      <c r="F176" s="162"/>
      <c r="G176" s="165">
        <f>E176*F176</f>
        <v>0</v>
      </c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</row>
    <row r="177" spans="1:60" ht="12.75" outlineLevel="1">
      <c r="A177" s="163"/>
      <c r="B177" s="154"/>
      <c r="C177" s="177" t="s">
        <v>343</v>
      </c>
      <c r="D177" s="157"/>
      <c r="E177" s="160">
        <v>2</v>
      </c>
      <c r="F177" s="162"/>
      <c r="G177" s="165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</row>
    <row r="178" spans="1:60" ht="12.75" outlineLevel="1">
      <c r="A178" s="163">
        <v>87</v>
      </c>
      <c r="B178" s="154" t="s">
        <v>344</v>
      </c>
      <c r="C178" s="176" t="s">
        <v>345</v>
      </c>
      <c r="D178" s="156" t="s">
        <v>246</v>
      </c>
      <c r="E178" s="159">
        <v>2</v>
      </c>
      <c r="F178" s="162"/>
      <c r="G178" s="165">
        <f>E178*F178</f>
        <v>0</v>
      </c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</row>
    <row r="179" spans="1:60" ht="22.5" outlineLevel="1">
      <c r="A179" s="163">
        <v>88</v>
      </c>
      <c r="B179" s="154" t="s">
        <v>346</v>
      </c>
      <c r="C179" s="176" t="s">
        <v>347</v>
      </c>
      <c r="D179" s="156" t="s">
        <v>246</v>
      </c>
      <c r="E179" s="159">
        <v>4</v>
      </c>
      <c r="F179" s="162"/>
      <c r="G179" s="165">
        <f>E179*F179</f>
        <v>0</v>
      </c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</row>
    <row r="180" spans="1:60" ht="12.75" outlineLevel="1">
      <c r="A180" s="163">
        <v>89</v>
      </c>
      <c r="B180" s="154" t="s">
        <v>348</v>
      </c>
      <c r="C180" s="176" t="s">
        <v>349</v>
      </c>
      <c r="D180" s="156" t="s">
        <v>246</v>
      </c>
      <c r="E180" s="159">
        <v>2</v>
      </c>
      <c r="F180" s="162"/>
      <c r="G180" s="165">
        <f>E180*F180</f>
        <v>0</v>
      </c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</row>
    <row r="181" spans="1:60" ht="22.5" outlineLevel="1">
      <c r="A181" s="163">
        <v>90</v>
      </c>
      <c r="B181" s="154" t="s">
        <v>350</v>
      </c>
      <c r="C181" s="176" t="s">
        <v>351</v>
      </c>
      <c r="D181" s="156" t="s">
        <v>111</v>
      </c>
      <c r="E181" s="159">
        <v>1.9845</v>
      </c>
      <c r="F181" s="162"/>
      <c r="G181" s="165">
        <f>E181*F181</f>
        <v>0</v>
      </c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</row>
    <row r="182" spans="1:60" ht="22.5" outlineLevel="1">
      <c r="A182" s="163"/>
      <c r="B182" s="154"/>
      <c r="C182" s="177" t="s">
        <v>335</v>
      </c>
      <c r="D182" s="157"/>
      <c r="E182" s="160">
        <v>1.9845</v>
      </c>
      <c r="F182" s="162"/>
      <c r="G182" s="165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</row>
    <row r="183" spans="1:7" ht="12.75">
      <c r="A183" s="164" t="s">
        <v>94</v>
      </c>
      <c r="B183" s="155" t="s">
        <v>80</v>
      </c>
      <c r="C183" s="178" t="s">
        <v>81</v>
      </c>
      <c r="D183" s="158"/>
      <c r="E183" s="161"/>
      <c r="F183" s="262">
        <f>SUM(G184:G184)</f>
        <v>0</v>
      </c>
      <c r="G183" s="263"/>
    </row>
    <row r="184" spans="1:60" ht="12.75" outlineLevel="1">
      <c r="A184" s="163">
        <v>91</v>
      </c>
      <c r="B184" s="154" t="s">
        <v>352</v>
      </c>
      <c r="C184" s="176" t="s">
        <v>353</v>
      </c>
      <c r="D184" s="156" t="s">
        <v>176</v>
      </c>
      <c r="E184" s="159">
        <v>519.65112</v>
      </c>
      <c r="F184" s="162"/>
      <c r="G184" s="165">
        <f>E184*F184</f>
        <v>0</v>
      </c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</row>
    <row r="185" spans="1:7" ht="12.75">
      <c r="A185" s="164" t="s">
        <v>94</v>
      </c>
      <c r="B185" s="155" t="s">
        <v>82</v>
      </c>
      <c r="C185" s="178" t="s">
        <v>83</v>
      </c>
      <c r="D185" s="158"/>
      <c r="E185" s="161"/>
      <c r="F185" s="262">
        <f>SUM(G186:G188)</f>
        <v>0</v>
      </c>
      <c r="G185" s="263"/>
    </row>
    <row r="186" spans="1:60" ht="12.75" outlineLevel="1">
      <c r="A186" s="163">
        <v>92</v>
      </c>
      <c r="B186" s="154" t="s">
        <v>354</v>
      </c>
      <c r="C186" s="176" t="s">
        <v>355</v>
      </c>
      <c r="D186" s="156" t="s">
        <v>107</v>
      </c>
      <c r="E186" s="159">
        <v>9.2</v>
      </c>
      <c r="F186" s="162"/>
      <c r="G186" s="165">
        <f>E186*F186</f>
        <v>0</v>
      </c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</row>
    <row r="187" spans="1:60" ht="12.75" outlineLevel="1">
      <c r="A187" s="163"/>
      <c r="B187" s="154"/>
      <c r="C187" s="177" t="s">
        <v>356</v>
      </c>
      <c r="D187" s="157"/>
      <c r="E187" s="160">
        <v>9.2</v>
      </c>
      <c r="F187" s="162"/>
      <c r="G187" s="165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</row>
    <row r="188" spans="1:60" ht="22.5" outlineLevel="1">
      <c r="A188" s="163">
        <v>93</v>
      </c>
      <c r="B188" s="154" t="s">
        <v>357</v>
      </c>
      <c r="C188" s="176" t="s">
        <v>358</v>
      </c>
      <c r="D188" s="156" t="s">
        <v>359</v>
      </c>
      <c r="E188" s="271">
        <v>0</v>
      </c>
      <c r="F188" s="162">
        <f>SUM(G186:G187)/100</f>
        <v>0</v>
      </c>
      <c r="G188" s="165">
        <f>E188*F188</f>
        <v>0</v>
      </c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</row>
    <row r="189" spans="1:7" ht="12.75">
      <c r="A189" s="164" t="s">
        <v>94</v>
      </c>
      <c r="B189" s="155" t="s">
        <v>84</v>
      </c>
      <c r="C189" s="178" t="s">
        <v>85</v>
      </c>
      <c r="D189" s="158"/>
      <c r="E189" s="161"/>
      <c r="F189" s="262">
        <f>SUM(G190:G212)</f>
        <v>0</v>
      </c>
      <c r="G189" s="263"/>
    </row>
    <row r="190" spans="1:60" ht="22.5" outlineLevel="1">
      <c r="A190" s="163">
        <v>94</v>
      </c>
      <c r="B190" s="154" t="s">
        <v>360</v>
      </c>
      <c r="C190" s="176" t="s">
        <v>361</v>
      </c>
      <c r="D190" s="156" t="s">
        <v>246</v>
      </c>
      <c r="E190" s="159">
        <v>18</v>
      </c>
      <c r="F190" s="162"/>
      <c r="G190" s="165">
        <f>E190*F190</f>
        <v>0</v>
      </c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</row>
    <row r="191" spans="1:60" ht="22.5" outlineLevel="1">
      <c r="A191" s="163">
        <v>95</v>
      </c>
      <c r="B191" s="154" t="s">
        <v>362</v>
      </c>
      <c r="C191" s="176" t="s">
        <v>363</v>
      </c>
      <c r="D191" s="156" t="s">
        <v>107</v>
      </c>
      <c r="E191" s="159">
        <v>36</v>
      </c>
      <c r="F191" s="162"/>
      <c r="G191" s="165">
        <f>E191*F191</f>
        <v>0</v>
      </c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</row>
    <row r="192" spans="1:60" ht="12.75" outlineLevel="1">
      <c r="A192" s="163"/>
      <c r="B192" s="154"/>
      <c r="C192" s="177" t="s">
        <v>364</v>
      </c>
      <c r="D192" s="157"/>
      <c r="E192" s="160">
        <v>36</v>
      </c>
      <c r="F192" s="162"/>
      <c r="G192" s="165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</row>
    <row r="193" spans="1:60" ht="12.75" outlineLevel="1">
      <c r="A193" s="163">
        <v>96</v>
      </c>
      <c r="B193" s="154" t="s">
        <v>365</v>
      </c>
      <c r="C193" s="176" t="s">
        <v>366</v>
      </c>
      <c r="D193" s="156" t="s">
        <v>192</v>
      </c>
      <c r="E193" s="159">
        <v>484.96896</v>
      </c>
      <c r="F193" s="162"/>
      <c r="G193" s="165">
        <f>E193*F193</f>
        <v>0</v>
      </c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</row>
    <row r="194" spans="1:60" ht="12.75" outlineLevel="1">
      <c r="A194" s="163"/>
      <c r="B194" s="154"/>
      <c r="C194" s="177" t="s">
        <v>367</v>
      </c>
      <c r="D194" s="157"/>
      <c r="E194" s="160">
        <v>484.969</v>
      </c>
      <c r="F194" s="162"/>
      <c r="G194" s="165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</row>
    <row r="195" spans="1:60" ht="22.5" outlineLevel="1">
      <c r="A195" s="163">
        <v>97</v>
      </c>
      <c r="B195" s="154" t="s">
        <v>368</v>
      </c>
      <c r="C195" s="176" t="s">
        <v>369</v>
      </c>
      <c r="D195" s="156" t="s">
        <v>107</v>
      </c>
      <c r="E195" s="159">
        <v>44.25</v>
      </c>
      <c r="F195" s="162"/>
      <c r="G195" s="165">
        <f>E195*F195</f>
        <v>0</v>
      </c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</row>
    <row r="196" spans="1:60" ht="12.75" outlineLevel="1">
      <c r="A196" s="163"/>
      <c r="B196" s="154"/>
      <c r="C196" s="177" t="s">
        <v>370</v>
      </c>
      <c r="D196" s="157"/>
      <c r="E196" s="160">
        <v>20.6</v>
      </c>
      <c r="F196" s="162"/>
      <c r="G196" s="165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</row>
    <row r="197" spans="1:60" ht="12.75" outlineLevel="1">
      <c r="A197" s="163"/>
      <c r="B197" s="154"/>
      <c r="C197" s="177" t="s">
        <v>371</v>
      </c>
      <c r="D197" s="157"/>
      <c r="E197" s="160">
        <v>4.05</v>
      </c>
      <c r="F197" s="162"/>
      <c r="G197" s="165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</row>
    <row r="198" spans="1:60" ht="12.75" outlineLevel="1">
      <c r="A198" s="163"/>
      <c r="B198" s="154"/>
      <c r="C198" s="177" t="s">
        <v>372</v>
      </c>
      <c r="D198" s="157"/>
      <c r="E198" s="160">
        <v>19.6</v>
      </c>
      <c r="F198" s="162"/>
      <c r="G198" s="165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</row>
    <row r="199" spans="1:60" ht="22.5" outlineLevel="1">
      <c r="A199" s="163">
        <v>98</v>
      </c>
      <c r="B199" s="154" t="s">
        <v>373</v>
      </c>
      <c r="C199" s="176" t="s">
        <v>374</v>
      </c>
      <c r="D199" s="156" t="s">
        <v>208</v>
      </c>
      <c r="E199" s="159">
        <v>1</v>
      </c>
      <c r="F199" s="162"/>
      <c r="G199" s="165">
        <f>E199*F199</f>
        <v>0</v>
      </c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</row>
    <row r="200" spans="1:60" ht="33.75" outlineLevel="1">
      <c r="A200" s="212">
        <v>99</v>
      </c>
      <c r="B200" s="213" t="s">
        <v>375</v>
      </c>
      <c r="C200" s="214" t="s">
        <v>376</v>
      </c>
      <c r="D200" s="215" t="s">
        <v>97</v>
      </c>
      <c r="E200" s="211">
        <v>128.6</v>
      </c>
      <c r="F200" s="216"/>
      <c r="G200" s="217">
        <f>E200*F200</f>
        <v>0</v>
      </c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</row>
    <row r="201" spans="1:60" ht="22.5" outlineLevel="1">
      <c r="A201" s="163"/>
      <c r="B201" s="154"/>
      <c r="C201" s="177" t="s">
        <v>377</v>
      </c>
      <c r="D201" s="157"/>
      <c r="E201" s="160">
        <v>57.65</v>
      </c>
      <c r="F201" s="162"/>
      <c r="G201" s="165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</row>
    <row r="202" spans="1:60" ht="12.75" outlineLevel="1">
      <c r="A202" s="163"/>
      <c r="B202" s="154"/>
      <c r="C202" s="218" t="s">
        <v>430</v>
      </c>
      <c r="D202" s="219"/>
      <c r="E202" s="220">
        <v>12.15</v>
      </c>
      <c r="F202" s="162"/>
      <c r="G202" s="165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</row>
    <row r="203" spans="1:60" ht="12.75" outlineLevel="1">
      <c r="A203" s="163"/>
      <c r="B203" s="154"/>
      <c r="C203" s="177" t="s">
        <v>378</v>
      </c>
      <c r="D203" s="157"/>
      <c r="E203" s="160">
        <v>58.8</v>
      </c>
      <c r="F203" s="162"/>
      <c r="G203" s="165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</row>
    <row r="204" spans="1:60" ht="33.75" outlineLevel="1">
      <c r="A204" s="163">
        <v>100</v>
      </c>
      <c r="B204" s="154" t="s">
        <v>379</v>
      </c>
      <c r="C204" s="176" t="s">
        <v>380</v>
      </c>
      <c r="D204" s="156" t="s">
        <v>107</v>
      </c>
      <c r="E204" s="159">
        <v>42.25</v>
      </c>
      <c r="F204" s="162"/>
      <c r="G204" s="165">
        <f>E204*F204</f>
        <v>0</v>
      </c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</row>
    <row r="205" spans="1:60" ht="12.75" outlineLevel="1">
      <c r="A205" s="163"/>
      <c r="B205" s="154"/>
      <c r="C205" s="177" t="s">
        <v>381</v>
      </c>
      <c r="D205" s="157"/>
      <c r="E205" s="160">
        <v>18.6</v>
      </c>
      <c r="F205" s="162"/>
      <c r="G205" s="165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</row>
    <row r="206" spans="1:60" ht="12.75" outlineLevel="1">
      <c r="A206" s="163"/>
      <c r="B206" s="154"/>
      <c r="C206" s="177" t="s">
        <v>371</v>
      </c>
      <c r="D206" s="157"/>
      <c r="E206" s="160">
        <v>4.05</v>
      </c>
      <c r="F206" s="162"/>
      <c r="G206" s="165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</row>
    <row r="207" spans="1:60" ht="12.75" outlineLevel="1">
      <c r="A207" s="163"/>
      <c r="B207" s="154"/>
      <c r="C207" s="177" t="s">
        <v>372</v>
      </c>
      <c r="D207" s="157"/>
      <c r="E207" s="160">
        <v>19.6</v>
      </c>
      <c r="F207" s="162"/>
      <c r="G207" s="165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</row>
    <row r="208" spans="1:60" ht="22.5" outlineLevel="1">
      <c r="A208" s="163">
        <v>101</v>
      </c>
      <c r="B208" s="154" t="s">
        <v>382</v>
      </c>
      <c r="C208" s="176" t="s">
        <v>383</v>
      </c>
      <c r="D208" s="156" t="s">
        <v>208</v>
      </c>
      <c r="E208" s="159">
        <v>1</v>
      </c>
      <c r="F208" s="162"/>
      <c r="G208" s="165">
        <f>E208*F208</f>
        <v>0</v>
      </c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</row>
    <row r="209" spans="1:60" ht="22.5" outlineLevel="1">
      <c r="A209" s="163">
        <v>102</v>
      </c>
      <c r="B209" s="154" t="s">
        <v>384</v>
      </c>
      <c r="C209" s="176" t="s">
        <v>385</v>
      </c>
      <c r="D209" s="156" t="s">
        <v>208</v>
      </c>
      <c r="E209" s="159">
        <v>1</v>
      </c>
      <c r="F209" s="162"/>
      <c r="G209" s="165">
        <f>E209*F209</f>
        <v>0</v>
      </c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</row>
    <row r="210" spans="1:60" ht="22.5" outlineLevel="1">
      <c r="A210" s="163">
        <v>103</v>
      </c>
      <c r="B210" s="154" t="s">
        <v>386</v>
      </c>
      <c r="C210" s="176" t="s">
        <v>387</v>
      </c>
      <c r="D210" s="156" t="s">
        <v>107</v>
      </c>
      <c r="E210" s="159">
        <v>97.776</v>
      </c>
      <c r="F210" s="162"/>
      <c r="G210" s="165">
        <f>E210*F210</f>
        <v>0</v>
      </c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</row>
    <row r="211" spans="1:60" ht="12.75" outlineLevel="1">
      <c r="A211" s="163"/>
      <c r="B211" s="154"/>
      <c r="C211" s="177" t="s">
        <v>388</v>
      </c>
      <c r="D211" s="157"/>
      <c r="E211" s="160">
        <v>97.776</v>
      </c>
      <c r="F211" s="162"/>
      <c r="G211" s="165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</row>
    <row r="212" spans="1:60" ht="12.75" outlineLevel="1">
      <c r="A212" s="163">
        <v>104</v>
      </c>
      <c r="B212" s="154" t="s">
        <v>389</v>
      </c>
      <c r="C212" s="176" t="s">
        <v>390</v>
      </c>
      <c r="D212" s="156" t="s">
        <v>359</v>
      </c>
      <c r="E212" s="271">
        <v>0</v>
      </c>
      <c r="F212" s="162">
        <f>SUM(G190:G211)/100*E212</f>
        <v>0</v>
      </c>
      <c r="G212" s="165">
        <f>E212*F212</f>
        <v>0</v>
      </c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</row>
    <row r="213" spans="1:7" ht="12.75">
      <c r="A213" s="164" t="s">
        <v>94</v>
      </c>
      <c r="B213" s="155" t="s">
        <v>86</v>
      </c>
      <c r="C213" s="178" t="s">
        <v>87</v>
      </c>
      <c r="D213" s="158"/>
      <c r="E213" s="161"/>
      <c r="F213" s="262">
        <f>SUM(G214:G223)</f>
        <v>0</v>
      </c>
      <c r="G213" s="263"/>
    </row>
    <row r="214" spans="1:60" ht="12.75" outlineLevel="1">
      <c r="A214" s="163">
        <v>105</v>
      </c>
      <c r="B214" s="154" t="s">
        <v>391</v>
      </c>
      <c r="C214" s="176" t="s">
        <v>392</v>
      </c>
      <c r="D214" s="156" t="s">
        <v>97</v>
      </c>
      <c r="E214" s="159">
        <v>62.12067</v>
      </c>
      <c r="F214" s="162"/>
      <c r="G214" s="165">
        <f>E214*F214</f>
        <v>0</v>
      </c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</row>
    <row r="215" spans="1:60" ht="12.75" outlineLevel="1">
      <c r="A215" s="163"/>
      <c r="B215" s="154"/>
      <c r="C215" s="177" t="s">
        <v>393</v>
      </c>
      <c r="D215" s="157"/>
      <c r="E215" s="160">
        <v>62.1207</v>
      </c>
      <c r="F215" s="162"/>
      <c r="G215" s="165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</row>
    <row r="216" spans="1:60" ht="22.5" outlineLevel="1">
      <c r="A216" s="163">
        <v>106</v>
      </c>
      <c r="B216" s="154" t="s">
        <v>394</v>
      </c>
      <c r="C216" s="176" t="s">
        <v>395</v>
      </c>
      <c r="D216" s="156" t="s">
        <v>97</v>
      </c>
      <c r="E216" s="159">
        <v>186.36202</v>
      </c>
      <c r="F216" s="162"/>
      <c r="G216" s="165">
        <f>E216*F216</f>
        <v>0</v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</row>
    <row r="217" spans="1:60" ht="12.75" outlineLevel="1">
      <c r="A217" s="163"/>
      <c r="B217" s="154"/>
      <c r="C217" s="177" t="s">
        <v>396</v>
      </c>
      <c r="D217" s="157"/>
      <c r="E217" s="160">
        <v>186.362</v>
      </c>
      <c r="F217" s="162"/>
      <c r="G217" s="165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</row>
    <row r="218" spans="1:60" ht="12.75" outlineLevel="1">
      <c r="A218" s="163">
        <v>107</v>
      </c>
      <c r="B218" s="154" t="s">
        <v>397</v>
      </c>
      <c r="C218" s="176" t="s">
        <v>398</v>
      </c>
      <c r="D218" s="156" t="s">
        <v>97</v>
      </c>
      <c r="E218" s="159">
        <v>248.48269</v>
      </c>
      <c r="F218" s="162"/>
      <c r="G218" s="165">
        <f>E218*F218</f>
        <v>0</v>
      </c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</row>
    <row r="219" spans="1:60" ht="12.75" outlineLevel="1">
      <c r="A219" s="163"/>
      <c r="B219" s="154"/>
      <c r="C219" s="177" t="s">
        <v>399</v>
      </c>
      <c r="D219" s="157"/>
      <c r="E219" s="160"/>
      <c r="F219" s="162"/>
      <c r="G219" s="165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</row>
    <row r="220" spans="1:60" ht="22.5" outlineLevel="1">
      <c r="A220" s="163"/>
      <c r="B220" s="154"/>
      <c r="C220" s="177" t="s">
        <v>400</v>
      </c>
      <c r="D220" s="157"/>
      <c r="E220" s="160">
        <v>47.5057</v>
      </c>
      <c r="F220" s="162"/>
      <c r="G220" s="165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</row>
    <row r="221" spans="1:60" ht="22.5" outlineLevel="1">
      <c r="A221" s="163"/>
      <c r="B221" s="154"/>
      <c r="C221" s="177" t="s">
        <v>401</v>
      </c>
      <c r="D221" s="157"/>
      <c r="E221" s="160">
        <v>5.777</v>
      </c>
      <c r="F221" s="162"/>
      <c r="G221" s="165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</row>
    <row r="222" spans="1:60" ht="22.5" outlineLevel="1">
      <c r="A222" s="163"/>
      <c r="B222" s="154"/>
      <c r="C222" s="177" t="s">
        <v>402</v>
      </c>
      <c r="D222" s="157"/>
      <c r="E222" s="160">
        <v>195.2</v>
      </c>
      <c r="F222" s="162"/>
      <c r="G222" s="165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</row>
    <row r="223" spans="1:60" ht="12.75" outlineLevel="1">
      <c r="A223" s="163">
        <v>108</v>
      </c>
      <c r="B223" s="154" t="s">
        <v>403</v>
      </c>
      <c r="C223" s="176" t="s">
        <v>404</v>
      </c>
      <c r="D223" s="156" t="s">
        <v>97</v>
      </c>
      <c r="E223" s="159">
        <v>248.48269</v>
      </c>
      <c r="F223" s="162"/>
      <c r="G223" s="165">
        <f>E223*F223</f>
        <v>0</v>
      </c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</row>
    <row r="224" spans="1:7" ht="12.75">
      <c r="A224" s="164" t="s">
        <v>94</v>
      </c>
      <c r="B224" s="155" t="s">
        <v>88</v>
      </c>
      <c r="C224" s="178" t="s">
        <v>89</v>
      </c>
      <c r="D224" s="158"/>
      <c r="E224" s="161"/>
      <c r="F224" s="262">
        <f>SUM(G225:G226)</f>
        <v>0</v>
      </c>
      <c r="G224" s="263"/>
    </row>
    <row r="225" spans="1:60" ht="22.5" outlineLevel="1">
      <c r="A225" s="163">
        <v>109</v>
      </c>
      <c r="B225" s="154" t="s">
        <v>405</v>
      </c>
      <c r="C225" s="176" t="s">
        <v>406</v>
      </c>
      <c r="D225" s="156" t="s">
        <v>246</v>
      </c>
      <c r="E225" s="159">
        <v>2</v>
      </c>
      <c r="F225" s="162"/>
      <c r="G225" s="165">
        <f>E225*F225</f>
        <v>0</v>
      </c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</row>
    <row r="226" spans="1:60" ht="22.5" outlineLevel="1">
      <c r="A226" s="163">
        <v>110</v>
      </c>
      <c r="B226" s="154" t="s">
        <v>407</v>
      </c>
      <c r="C226" s="176" t="s">
        <v>408</v>
      </c>
      <c r="D226" s="156" t="s">
        <v>246</v>
      </c>
      <c r="E226" s="159">
        <v>4</v>
      </c>
      <c r="F226" s="162"/>
      <c r="G226" s="165">
        <f>E226*F226</f>
        <v>0</v>
      </c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</row>
    <row r="227" spans="1:7" ht="12.75">
      <c r="A227" s="164" t="s">
        <v>94</v>
      </c>
      <c r="B227" s="155" t="s">
        <v>90</v>
      </c>
      <c r="C227" s="178" t="s">
        <v>91</v>
      </c>
      <c r="D227" s="158"/>
      <c r="E227" s="161"/>
      <c r="F227" s="262">
        <f>SUM(G228:G235)</f>
        <v>0</v>
      </c>
      <c r="G227" s="263"/>
    </row>
    <row r="228" spans="1:60" ht="12.75" outlineLevel="1">
      <c r="A228" s="163">
        <v>111</v>
      </c>
      <c r="B228" s="154" t="s">
        <v>409</v>
      </c>
      <c r="C228" s="176" t="s">
        <v>410</v>
      </c>
      <c r="D228" s="156" t="s">
        <v>176</v>
      </c>
      <c r="E228" s="159">
        <v>564.285</v>
      </c>
      <c r="F228" s="162"/>
      <c r="G228" s="165">
        <f>E228*F228</f>
        <v>0</v>
      </c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</row>
    <row r="229" spans="1:60" ht="12.75" outlineLevel="1">
      <c r="A229" s="163">
        <v>112</v>
      </c>
      <c r="B229" s="154" t="s">
        <v>411</v>
      </c>
      <c r="C229" s="176" t="s">
        <v>412</v>
      </c>
      <c r="D229" s="156" t="s">
        <v>176</v>
      </c>
      <c r="E229" s="159">
        <v>564.258</v>
      </c>
      <c r="F229" s="162"/>
      <c r="G229" s="165">
        <f>E229*F229</f>
        <v>0</v>
      </c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</row>
    <row r="230" spans="1:60" ht="12.75" outlineLevel="1">
      <c r="A230" s="163">
        <v>113</v>
      </c>
      <c r="B230" s="154" t="s">
        <v>413</v>
      </c>
      <c r="C230" s="176" t="s">
        <v>414</v>
      </c>
      <c r="D230" s="156" t="s">
        <v>176</v>
      </c>
      <c r="E230" s="159">
        <v>8463.87</v>
      </c>
      <c r="F230" s="162"/>
      <c r="G230" s="165">
        <f>E230*F230</f>
        <v>0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</row>
    <row r="231" spans="1:60" ht="12.75" outlineLevel="1">
      <c r="A231" s="163"/>
      <c r="B231" s="154"/>
      <c r="C231" s="177" t="s">
        <v>415</v>
      </c>
      <c r="D231" s="157"/>
      <c r="E231" s="160">
        <v>8463.87</v>
      </c>
      <c r="F231" s="162"/>
      <c r="G231" s="165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</row>
    <row r="232" spans="1:60" ht="12.75" outlineLevel="1">
      <c r="A232" s="163">
        <v>114</v>
      </c>
      <c r="B232" s="154" t="s">
        <v>416</v>
      </c>
      <c r="C232" s="176" t="s">
        <v>417</v>
      </c>
      <c r="D232" s="156" t="s">
        <v>176</v>
      </c>
      <c r="E232" s="159">
        <v>446.51</v>
      </c>
      <c r="F232" s="162"/>
      <c r="G232" s="165">
        <f>E232*F232</f>
        <v>0</v>
      </c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</row>
    <row r="233" spans="1:60" ht="12.75" outlineLevel="1">
      <c r="A233" s="163"/>
      <c r="B233" s="154"/>
      <c r="C233" s="177" t="s">
        <v>418</v>
      </c>
      <c r="D233" s="157"/>
      <c r="E233" s="160">
        <v>446.51</v>
      </c>
      <c r="F233" s="162"/>
      <c r="G233" s="165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</row>
    <row r="234" spans="1:60" ht="12.75" outlineLevel="1">
      <c r="A234" s="163">
        <v>115</v>
      </c>
      <c r="B234" s="154" t="s">
        <v>419</v>
      </c>
      <c r="C234" s="176" t="s">
        <v>420</v>
      </c>
      <c r="D234" s="156" t="s">
        <v>176</v>
      </c>
      <c r="E234" s="159">
        <v>117.748</v>
      </c>
      <c r="F234" s="162"/>
      <c r="G234" s="165">
        <f>E234*F234</f>
        <v>0</v>
      </c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</row>
    <row r="235" spans="1:60" ht="13.5" outlineLevel="1" thickBot="1">
      <c r="A235" s="170">
        <v>116</v>
      </c>
      <c r="B235" s="171" t="s">
        <v>421</v>
      </c>
      <c r="C235" s="179" t="s">
        <v>422</v>
      </c>
      <c r="D235" s="172" t="s">
        <v>176</v>
      </c>
      <c r="E235" s="173">
        <v>564.258</v>
      </c>
      <c r="F235" s="174"/>
      <c r="G235" s="175">
        <f>E235*F235</f>
        <v>0</v>
      </c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</row>
    <row r="236" spans="37:41" ht="12.75">
      <c r="AK236">
        <f>SUM(AK1:AK235)</f>
        <v>0</v>
      </c>
      <c r="AL236">
        <f>SUM(AL1:AL235)</f>
        <v>0</v>
      </c>
      <c r="AN236">
        <v>15</v>
      </c>
      <c r="AO236">
        <v>21</v>
      </c>
    </row>
    <row r="237" spans="40:41" ht="12.75">
      <c r="AN237">
        <f>SUMIF(AM8:AM236,AN236,G8:G236)</f>
        <v>0</v>
      </c>
      <c r="AO237">
        <f>SUMIF(AM8:AM236,AO236,G8:G236)</f>
        <v>0</v>
      </c>
    </row>
  </sheetData>
  <sheetProtection/>
  <mergeCells count="18">
    <mergeCell ref="A1:G1"/>
    <mergeCell ref="C2:G2"/>
    <mergeCell ref="C3:G3"/>
    <mergeCell ref="C4:G4"/>
    <mergeCell ref="F7:G7"/>
    <mergeCell ref="F78:G78"/>
    <mergeCell ref="F82:G82"/>
    <mergeCell ref="F114:G114"/>
    <mergeCell ref="F127:G127"/>
    <mergeCell ref="F156:G156"/>
    <mergeCell ref="F162:G162"/>
    <mergeCell ref="F166:G166"/>
    <mergeCell ref="F183:G183"/>
    <mergeCell ref="F185:G185"/>
    <mergeCell ref="F189:G189"/>
    <mergeCell ref="F213:G213"/>
    <mergeCell ref="F224:G224"/>
    <mergeCell ref="F227:G227"/>
  </mergeCells>
  <printOptions/>
  <pageMargins left="0.43" right="0.33" top="0.5905511811023623" bottom="0.7" header="0.1968503937007874" footer="0.36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Hojdarová Daniela</cp:lastModifiedBy>
  <cp:lastPrinted>2024-03-08T14:55:46Z</cp:lastPrinted>
  <dcterms:created xsi:type="dcterms:W3CDTF">2007-08-08T05:50:21Z</dcterms:created>
  <dcterms:modified xsi:type="dcterms:W3CDTF">2024-04-15T13:22:32Z</dcterms:modified>
  <cp:category/>
  <cp:version/>
  <cp:contentType/>
  <cp:contentStatus/>
</cp:coreProperties>
</file>