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/>
  <mc:AlternateContent xmlns:mc="http://schemas.openxmlformats.org/markup-compatibility/2006">
    <mc:Choice Requires="x15">
      <x15ac:absPath xmlns:x15ac="http://schemas.microsoft.com/office/spreadsheetml/2010/11/ac" url="C:\Users\stolinova\Desktop\DPS - dokumentace pro provedení stavby 09-2024\Strojní část\Strojní část čerpací jímka Kamenné lázně\"/>
    </mc:Choice>
  </mc:AlternateContent>
  <xr:revisionPtr revIDLastSave="0" documentId="13_ncr:1_{68D394F6-89EA-4D07-9F74-358E0CE1D176}" xr6:coauthVersionLast="47" xr6:coauthVersionMax="47" xr10:uidLastSave="{00000000-0000-0000-0000-000000000000}"/>
  <bookViews>
    <workbookView xWindow="-120" yWindow="-120" windowWidth="29040" windowHeight="15720" tabRatio="815" xr2:uid="{00000000-000D-0000-FFFF-FFFF00000000}"/>
  </bookViews>
  <sheets>
    <sheet name="Rozpočet str. část" sheetId="12" r:id="rId1"/>
    <sheet name="strojní část specifikace" sheetId="16" r:id="rId2"/>
  </sheets>
  <definedNames>
    <definedName name="Excel_BuiltIn_Print_Area">#REF!</definedName>
    <definedName name="Excel_BuiltIn_Print_Area_1">#N/A</definedName>
    <definedName name="Excel_BuiltIn_Print_Area_1_1">#REF!</definedName>
    <definedName name="Excel_BuiltIn_Print_Area_10">#N/A</definedName>
    <definedName name="Excel_BuiltIn_Print_Area_11">#N/A</definedName>
    <definedName name="Excel_BuiltIn_Print_Area_12">#N/A</definedName>
    <definedName name="Excel_BuiltIn_Print_Area_2">#N/A</definedName>
    <definedName name="Excel_BuiltIn_Print_Area_2_1">#N/A</definedName>
    <definedName name="Excel_BuiltIn_Print_Area_4">#N/A</definedName>
    <definedName name="Excel_BuiltIn_Print_Area_5">#N/A</definedName>
    <definedName name="Excel_BuiltIn_Print_Area_9">#N/A</definedName>
    <definedName name="Excel_BuiltIn_Print_Titles_1_1">#REF!</definedName>
    <definedName name="Excel_BuiltIn_Print_Titles_2">#REF!</definedName>
    <definedName name="Excel_BuiltIn_Print_Titles_4">#N/A</definedName>
    <definedName name="Excel_BuiltIn_Print_Titles_5">#N/A</definedName>
    <definedName name="Excel_BuiltIn_Print_Titles_9">#N/A</definedName>
    <definedName name="_xlnm.Print_Titles" localSheetId="0">'Rozpočet str. část'!$1:$3</definedName>
    <definedName name="_xlnm.Print_Area" localSheetId="0">'Rozpočet str. část'!$A$1:$F$174</definedName>
    <definedName name="_xlnm.Print_Area" localSheetId="1">'strojní část specifikace'!$A$1:$F$163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4" i="16" l="1"/>
  <c r="F104" i="12"/>
  <c r="B163" i="16"/>
  <c r="F160" i="16"/>
  <c r="F159" i="16"/>
  <c r="F156" i="16"/>
  <c r="F155" i="16"/>
  <c r="F154" i="16"/>
  <c r="F153" i="16"/>
  <c r="F152" i="16"/>
  <c r="F151" i="16"/>
  <c r="F150" i="16"/>
  <c r="F149" i="16"/>
  <c r="F145" i="16"/>
  <c r="F144" i="16"/>
  <c r="F143" i="16"/>
  <c r="F139" i="16"/>
  <c r="F138" i="16"/>
  <c r="F137" i="16"/>
  <c r="F136" i="16"/>
  <c r="F133" i="16"/>
  <c r="F132" i="16"/>
  <c r="F131" i="16"/>
  <c r="F130" i="16"/>
  <c r="F127" i="16"/>
  <c r="F126" i="16"/>
  <c r="F125" i="16"/>
  <c r="F124" i="16"/>
  <c r="F123" i="16"/>
  <c r="F122" i="16"/>
  <c r="F121" i="16"/>
  <c r="F120" i="16"/>
  <c r="F119" i="16"/>
  <c r="F118" i="16"/>
  <c r="F115" i="16"/>
  <c r="F114" i="16"/>
  <c r="F113" i="16"/>
  <c r="F112" i="16"/>
  <c r="F111" i="16"/>
  <c r="F110" i="16"/>
  <c r="F107" i="16"/>
  <c r="F106" i="16"/>
  <c r="F105" i="16"/>
  <c r="F104" i="16"/>
  <c r="C103" i="16"/>
  <c r="F103" i="16" s="1"/>
  <c r="F102" i="16"/>
  <c r="F101" i="16"/>
  <c r="F100" i="16"/>
  <c r="F99" i="16"/>
  <c r="F98" i="16"/>
  <c r="F97" i="16"/>
  <c r="F93" i="16"/>
  <c r="F92" i="16"/>
  <c r="F91" i="16"/>
  <c r="F90" i="16"/>
  <c r="F89" i="16"/>
  <c r="F163" i="16" l="1"/>
  <c r="F85" i="16" s="1"/>
  <c r="F116" i="12"/>
  <c r="F118" i="12"/>
  <c r="F117" i="12"/>
  <c r="F150" i="12" l="1"/>
  <c r="F149" i="12"/>
  <c r="F148" i="12"/>
  <c r="F147" i="12"/>
  <c r="F103" i="12"/>
  <c r="B174" i="12" l="1"/>
  <c r="F171" i="12"/>
  <c r="F170" i="12"/>
  <c r="F167" i="12"/>
  <c r="F166" i="12"/>
  <c r="F165" i="12"/>
  <c r="F164" i="12"/>
  <c r="F163" i="12"/>
  <c r="F162" i="12"/>
  <c r="F161" i="12"/>
  <c r="F160" i="12"/>
  <c r="F156" i="12"/>
  <c r="F155" i="12"/>
  <c r="F154" i="12"/>
  <c r="F144" i="12"/>
  <c r="F143" i="12"/>
  <c r="F142" i="12"/>
  <c r="F141" i="12"/>
  <c r="F138" i="12"/>
  <c r="F137" i="12"/>
  <c r="F136" i="12"/>
  <c r="F135" i="12"/>
  <c r="F134" i="12"/>
  <c r="F133" i="12"/>
  <c r="F132" i="12"/>
  <c r="F131" i="12"/>
  <c r="F130" i="12"/>
  <c r="F129" i="12"/>
  <c r="F126" i="12"/>
  <c r="F125" i="12"/>
  <c r="F124" i="12"/>
  <c r="F123" i="12"/>
  <c r="F122" i="12"/>
  <c r="F121" i="12"/>
  <c r="F115" i="12"/>
  <c r="C114" i="12"/>
  <c r="F114" i="12" s="1"/>
  <c r="F113" i="12"/>
  <c r="F112" i="12"/>
  <c r="F111" i="12"/>
  <c r="F110" i="12"/>
  <c r="F109" i="12"/>
  <c r="F108" i="12"/>
  <c r="F102" i="12"/>
  <c r="F101" i="12"/>
  <c r="F100" i="12"/>
  <c r="F99" i="12"/>
  <c r="F174" i="12" l="1"/>
  <c r="F95" i="12" s="1"/>
  <c r="E51" i="12" s="1"/>
  <c r="E53" i="12" l="1"/>
  <c r="E55" i="12" s="1"/>
</calcChain>
</file>

<file path=xl/sharedStrings.xml><?xml version="1.0" encoding="utf-8"?>
<sst xmlns="http://schemas.openxmlformats.org/spreadsheetml/2006/main" count="398" uniqueCount="153">
  <si>
    <t>Množ.</t>
  </si>
  <si>
    <t>Jedn.</t>
  </si>
  <si>
    <t>ks</t>
  </si>
  <si>
    <t>m</t>
  </si>
  <si>
    <t>Ostatní náklady</t>
  </si>
  <si>
    <t>Č. pol.</t>
  </si>
  <si>
    <t>Popis položky</t>
  </si>
  <si>
    <t>DPH 21 %</t>
  </si>
  <si>
    <t>Jedn.cena</t>
  </si>
  <si>
    <t>Celk.cena</t>
  </si>
  <si>
    <t>Část 1.</t>
  </si>
  <si>
    <t>1.1.</t>
  </si>
  <si>
    <t>1.1.001</t>
  </si>
  <si>
    <t>1.2.</t>
  </si>
  <si>
    <t>1.2.001</t>
  </si>
  <si>
    <t>1.2.002</t>
  </si>
  <si>
    <t>1.2.003</t>
  </si>
  <si>
    <t>1.2.004</t>
  </si>
  <si>
    <t>1.2.005</t>
  </si>
  <si>
    <t>1.2.006</t>
  </si>
  <si>
    <t>1.2.007</t>
  </si>
  <si>
    <t>1.3.</t>
  </si>
  <si>
    <t>1.3.001</t>
  </si>
  <si>
    <t>Armatury</t>
  </si>
  <si>
    <t>1.4.</t>
  </si>
  <si>
    <t>1.4.001</t>
  </si>
  <si>
    <t>1.4.002</t>
  </si>
  <si>
    <t>1.4.003</t>
  </si>
  <si>
    <t>1.4.004</t>
  </si>
  <si>
    <t>1.4.005</t>
  </si>
  <si>
    <t>1.4.006</t>
  </si>
  <si>
    <t>1.4.007</t>
  </si>
  <si>
    <t>1.5.001</t>
  </si>
  <si>
    <t>1.5.002</t>
  </si>
  <si>
    <t>1.2.008</t>
  </si>
  <si>
    <t>1.2.009</t>
  </si>
  <si>
    <t>1.2.010</t>
  </si>
  <si>
    <t>1.2.011</t>
  </si>
  <si>
    <t>1.2.012</t>
  </si>
  <si>
    <t>1.2.013</t>
  </si>
  <si>
    <t>1.3.002</t>
  </si>
  <si>
    <t>1.3.003</t>
  </si>
  <si>
    <t xml:space="preserve"> 11/2022</t>
  </si>
  <si>
    <t>Čerpací stanice strojní část</t>
  </si>
  <si>
    <t>Točivá příruba DN100-PN10,  DIN 2642</t>
  </si>
  <si>
    <t>koleno přivařovací 70 *2</t>
  </si>
  <si>
    <t>Redukce 108,0/76,1*2</t>
  </si>
  <si>
    <t>přivařovací příruba plochá DIN 2576 DN 100 /PN10/108 b=10</t>
  </si>
  <si>
    <t>přivařovací příruba plochá DIN 2576 DN 65 /PN10/76,1 b=10</t>
  </si>
  <si>
    <t>šrouby M16/70</t>
  </si>
  <si>
    <t>matice M16</t>
  </si>
  <si>
    <t>podložka přesná M16</t>
  </si>
  <si>
    <t>1.2.014</t>
  </si>
  <si>
    <t>1.2.015</t>
  </si>
  <si>
    <t>závitová tyč nerez M10 ,6,64m</t>
  </si>
  <si>
    <t>objímka FRS - L 111-119 Universal 4"DN100</t>
  </si>
  <si>
    <t>Kryt šachty materiál PPR deka 15mm</t>
  </si>
  <si>
    <t>šrouby M8/45</t>
  </si>
  <si>
    <t>Matice M8</t>
  </si>
  <si>
    <t>Podložka přesná M 8</t>
  </si>
  <si>
    <t>1.2.016</t>
  </si>
  <si>
    <t>1.2.017</t>
  </si>
  <si>
    <t>1.2.018</t>
  </si>
  <si>
    <t>Deska 15* 2000*1000</t>
  </si>
  <si>
    <t>HZS</t>
  </si>
  <si>
    <t>kg</t>
  </si>
  <si>
    <t xml:space="preserve">Frekvenční měnič CVX380-500V </t>
  </si>
  <si>
    <t>1.1.002</t>
  </si>
  <si>
    <t>hod</t>
  </si>
  <si>
    <t>svařování , broušení  HZS</t>
  </si>
  <si>
    <t>Hennlich spol. s r.o.</t>
  </si>
  <si>
    <t>Českolipská  9</t>
  </si>
  <si>
    <t>Litoměřice</t>
  </si>
  <si>
    <t>Demontáže stávajícího zařízení  k likvidaci</t>
  </si>
  <si>
    <t>t</t>
  </si>
  <si>
    <t xml:space="preserve">Čerpací jímka KL </t>
  </si>
  <si>
    <t>PEHD potrubí 110*6,6 Tyče 6m (10,5m)</t>
  </si>
  <si>
    <t>PEHD elektrofůzní koleno 90°, DN100</t>
  </si>
  <si>
    <t xml:space="preserve">PEHD elektrofůzní T kus </t>
  </si>
  <si>
    <t>PEHD lemový nákružek DN100, l=86mm</t>
  </si>
  <si>
    <t>PEHD redukce DN100/65</t>
  </si>
  <si>
    <t>PEHD lemový nákružek DN65, l=75mm</t>
  </si>
  <si>
    <t>PEHD redukce DN200/100</t>
  </si>
  <si>
    <t>Točivá příruba DN65-PN10,  DIN 2642</t>
  </si>
  <si>
    <t>Průmyslový vodoměr WDE- K40,DN65,SV</t>
  </si>
  <si>
    <t>1.1.003</t>
  </si>
  <si>
    <t>1.1.004</t>
  </si>
  <si>
    <t>Impulsní kabel pro průmyslový vodoměr WDE K, IWM-TX4</t>
  </si>
  <si>
    <t>Ventil uzavírací přímý V30 111 616 Dn100 PN10</t>
  </si>
  <si>
    <t>Ventil uzavírací přímý V30 111 616 Dn65PN10</t>
  </si>
  <si>
    <t>odvoz materiálu do 15 km</t>
  </si>
  <si>
    <t>1.2.019</t>
  </si>
  <si>
    <t>objímka FRS - L 111-119 Universal 8"DN200</t>
  </si>
  <si>
    <t>1.2.020</t>
  </si>
  <si>
    <t xml:space="preserve">Atyp svařenec 1240*1130 výroba montáž </t>
  </si>
  <si>
    <t>Atyp svařenec1530*1130 výroba a montáž</t>
  </si>
  <si>
    <t>Kč</t>
  </si>
  <si>
    <t>1.2.021</t>
  </si>
  <si>
    <t>1.2.022</t>
  </si>
  <si>
    <t>1.2.023</t>
  </si>
  <si>
    <t>Manometr 1/4" radiální  spodní vývod 0-10 bar průměr 100 mm</t>
  </si>
  <si>
    <t xml:space="preserve">PEHD potrubí 110*6,6 Tyče 6m </t>
  </si>
  <si>
    <t xml:space="preserve">Spojovací materiá - 1.4301 </t>
  </si>
  <si>
    <t>Materiál 1.4301 (nerez)</t>
  </si>
  <si>
    <t>montáž  závěsných tyčí M10  do stropu - beton</t>
  </si>
  <si>
    <t>Trojcestný ventil pro připojení  manometrů s kompenzační  smyčkou</t>
  </si>
  <si>
    <t>Zpětná klapka přírubová   DN100 PN10</t>
  </si>
  <si>
    <t>Zpětná klapka  přírubová   DN65 PN10</t>
  </si>
  <si>
    <t>1.2.024</t>
  </si>
  <si>
    <t>1.2.025</t>
  </si>
  <si>
    <t>1.2.026</t>
  </si>
  <si>
    <t>1.2.027</t>
  </si>
  <si>
    <t>1.4.008</t>
  </si>
  <si>
    <t>1x základní antikorozní  syntetický,1xkrycí  syntetický nátěr</t>
  </si>
  <si>
    <t>Zpracova:l Ing. Karel Kodiš</t>
  </si>
  <si>
    <t xml:space="preserve">                        </t>
  </si>
  <si>
    <t>Celkem vč. DPH</t>
  </si>
  <si>
    <t xml:space="preserve">Automatický filtr  AF Aqua Global </t>
  </si>
  <si>
    <t>1.1.005</t>
  </si>
  <si>
    <t>Litinové potrubí DN 65 odbočka 65/65</t>
  </si>
  <si>
    <t>Koleno DN65 /45°</t>
  </si>
  <si>
    <t>trubka DN65-500</t>
  </si>
  <si>
    <t>1.2.028</t>
  </si>
  <si>
    <t>1.2.029</t>
  </si>
  <si>
    <t>1.2.030</t>
  </si>
  <si>
    <t>1.2.031</t>
  </si>
  <si>
    <t>PEHD potrubí 65*3,2 (10m)</t>
  </si>
  <si>
    <t>PEHD  elektrofůzní  koleno 45°,DN65</t>
  </si>
  <si>
    <t>bm</t>
  </si>
  <si>
    <t>PEHD  elektrofůzní  koleno 90°,DN65</t>
  </si>
  <si>
    <t>1.2.032</t>
  </si>
  <si>
    <t>1.2.033</t>
  </si>
  <si>
    <t>1.2.034</t>
  </si>
  <si>
    <t>trubka DN65-150 volná příruba</t>
  </si>
  <si>
    <t>Litinové potrubí</t>
  </si>
  <si>
    <t>Podpora filtru   atyp. konstrukce profil 80*7  - celkem 3m, 80*5 1,6m, jakl 25*25*2 -2m</t>
  </si>
  <si>
    <t>Montáž zámečnických konstrukcí</t>
  </si>
  <si>
    <t>Montáž atypických zámečnických konstrukcí hmotnosti do 50 kg</t>
  </si>
  <si>
    <t xml:space="preserve">Potrubí zPEHD/Pe100 SDR17  PN 10 spojené  svařováním  vč. Elektrotvarovek a spojovacího materiálu </t>
  </si>
  <si>
    <t>Teploměr  1/2"axiální 0-60°C T801 průměr 100mm</t>
  </si>
  <si>
    <t>Montáž jímek pro 2 teploměry a  2 tlakoměry dle dispozic  MaR</t>
  </si>
  <si>
    <t>1.1.006</t>
  </si>
  <si>
    <t>Čerpadlo ponorné Grudnfos  DPK.10.50.15-5-0D24,27m3/h,  H= 11,42m, Pel 4,5 kW (3*380V)</t>
  </si>
  <si>
    <t>Čerpadlo ponorné Grundfos SE1.50.65.30.2.50D.B Q=29,5m3/h, H=15m (1* rezerva)</t>
  </si>
  <si>
    <t xml:space="preserve">PS01-1/2 </t>
  </si>
  <si>
    <t xml:space="preserve"> PS 01 Rozpočet</t>
  </si>
  <si>
    <t>č.PS 01-1/3</t>
  </si>
  <si>
    <t>Nová přípojka termální vody pro AQUACENTRUM Teplice</t>
  </si>
  <si>
    <t xml:space="preserve">    SPECIFIKACE MATERIÁLU </t>
  </si>
  <si>
    <t>Čerpadlo ponorné Grundfos SE1.50.65.30.2.50D.B Q=29,5m3/h, H=15m včetně montáže</t>
  </si>
  <si>
    <t>Čerpadlo ponorné Grudnfos  DPK.10.50.15-5-0D24,27m3/h,  H= 11,42m, Pel 4,5 kW (3*380V) včetně montáže</t>
  </si>
  <si>
    <t>HENNLICH s.r.o.</t>
  </si>
  <si>
    <t>PS 01 Strojní část čerpací stanice Kamenné lázně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</si>
</sst>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#.\-"/>
  </numFmts>
  <fonts count="32" x14ac:knownFonts="1"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10"/>
      <name val="Arial CE"/>
      <family val="2"/>
      <charset val="238"/>
    </font>
    <font>
      <b/>
      <i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8"/>
      <name val="Arial CE"/>
      <family val="2"/>
      <charset val="238"/>
    </font>
    <font>
      <i/>
      <sz val="9"/>
      <name val="Arial"/>
      <family val="2"/>
      <charset val="238"/>
    </font>
    <font>
      <u/>
      <sz val="10"/>
      <color theme="10"/>
      <name val="Arial CE"/>
      <family val="2"/>
      <charset val="238"/>
    </font>
    <font>
      <u/>
      <sz val="10"/>
      <color theme="10"/>
      <name val="Times New Roman"/>
      <family val="1"/>
      <charset val="238"/>
    </font>
    <font>
      <sz val="8"/>
      <name val="Trebuchet MS"/>
      <family val="2"/>
    </font>
    <font>
      <u/>
      <sz val="11"/>
      <color theme="10"/>
      <name val="Calibri"/>
      <family val="2"/>
      <charset val="238"/>
      <scheme val="minor"/>
    </font>
    <font>
      <sz val="10"/>
      <name val="Times New Roman"/>
      <family val="1"/>
      <charset val="238"/>
    </font>
    <font>
      <sz val="9"/>
      <name val="Arial CE"/>
      <family val="2"/>
      <charset val="238"/>
    </font>
    <font>
      <i/>
      <sz val="8"/>
      <name val="Arial"/>
      <family val="2"/>
      <charset val="238"/>
    </font>
    <font>
      <b/>
      <i/>
      <sz val="16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sz val="16"/>
      <name val="Arial"/>
      <family val="2"/>
      <charset val="238"/>
    </font>
    <font>
      <sz val="9"/>
      <name val="Arial"/>
      <family val="2"/>
      <charset val="238"/>
    </font>
    <font>
      <b/>
      <sz val="14"/>
      <name val="Arial"/>
      <family val="2"/>
      <charset val="238"/>
    </font>
    <font>
      <b/>
      <sz val="9"/>
      <name val="Arial"/>
      <family val="2"/>
      <charset val="238"/>
    </font>
    <font>
      <sz val="9"/>
      <name val="Arial Nova"/>
      <family val="2"/>
      <charset val="238"/>
    </font>
    <font>
      <b/>
      <i/>
      <sz val="9"/>
      <name val="Arial"/>
      <family val="2"/>
      <charset val="238"/>
    </font>
    <font>
      <sz val="8"/>
      <name val="Arial"/>
      <family val="2"/>
      <charset val="238"/>
    </font>
    <font>
      <u/>
      <sz val="10"/>
      <color theme="10"/>
      <name val="Arial"/>
      <family val="2"/>
      <charset val="238"/>
    </font>
    <font>
      <i/>
      <sz val="10"/>
      <name val="Arial"/>
      <family val="2"/>
      <charset val="238"/>
    </font>
    <font>
      <sz val="11"/>
      <name val="Arial"/>
      <family val="2"/>
      <charset val="238"/>
    </font>
    <font>
      <i/>
      <sz val="16"/>
      <name val="Arial"/>
      <family val="2"/>
      <charset val="238"/>
    </font>
    <font>
      <sz val="14"/>
      <name val="Arial"/>
      <family val="2"/>
      <charset val="238"/>
    </font>
    <font>
      <i/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rgb="FF969696"/>
      </left>
      <right style="hair">
        <color rgb="FF969696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1" fillId="0" borderId="0"/>
    <xf numFmtId="0" fontId="10" fillId="0" borderId="0" applyNumberFormat="0" applyFill="0" applyBorder="0" applyAlignment="0" applyProtection="0"/>
    <xf numFmtId="0" fontId="1" fillId="0" borderId="0"/>
    <xf numFmtId="0" fontId="5" fillId="0" borderId="0"/>
    <xf numFmtId="0" fontId="12" fillId="0" borderId="0"/>
    <xf numFmtId="0" fontId="13" fillId="0" borderId="0" applyNumberForma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</cellStyleXfs>
  <cellXfs count="212">
    <xf numFmtId="0" fontId="0" fillId="0" borderId="0" xfId="0"/>
    <xf numFmtId="0" fontId="3" fillId="0" borderId="0" xfId="4" applyFont="1" applyAlignment="1">
      <alignment wrapText="1"/>
    </xf>
    <xf numFmtId="0" fontId="3" fillId="0" borderId="0" xfId="4" applyFont="1"/>
    <xf numFmtId="0" fontId="3" fillId="0" borderId="0" xfId="4" applyFont="1" applyAlignment="1">
      <alignment horizontal="center"/>
    </xf>
    <xf numFmtId="164" fontId="3" fillId="0" borderId="0" xfId="4" applyNumberFormat="1" applyFont="1" applyAlignment="1">
      <alignment horizontal="left"/>
    </xf>
    <xf numFmtId="2" fontId="3" fillId="0" borderId="0" xfId="4" applyNumberFormat="1" applyFont="1" applyAlignment="1">
      <alignment horizontal="center" wrapText="1"/>
    </xf>
    <xf numFmtId="0" fontId="4" fillId="0" borderId="0" xfId="4" applyFont="1" applyAlignment="1">
      <alignment horizontal="center"/>
    </xf>
    <xf numFmtId="0" fontId="4" fillId="0" borderId="0" xfId="4" applyFont="1" applyAlignment="1">
      <alignment wrapText="1"/>
    </xf>
    <xf numFmtId="16" fontId="4" fillId="0" borderId="0" xfId="1" applyNumberFormat="1" applyFont="1" applyAlignment="1">
      <alignment horizontal="center"/>
    </xf>
    <xf numFmtId="0" fontId="4" fillId="0" borderId="0" xfId="1" applyFont="1" applyAlignment="1">
      <alignment wrapText="1"/>
    </xf>
    <xf numFmtId="2" fontId="3" fillId="0" borderId="0" xfId="1" applyNumberFormat="1" applyFont="1" applyAlignment="1">
      <alignment horizontal="center" wrapText="1"/>
    </xf>
    <xf numFmtId="0" fontId="3" fillId="0" borderId="0" xfId="1" applyFont="1"/>
    <xf numFmtId="0" fontId="3" fillId="0" borderId="0" xfId="4" applyFont="1" applyAlignment="1">
      <alignment horizontal="center" wrapText="1"/>
    </xf>
    <xf numFmtId="0" fontId="2" fillId="0" borderId="0" xfId="4" applyFont="1"/>
    <xf numFmtId="3" fontId="3" fillId="0" borderId="0" xfId="4" applyNumberFormat="1" applyFont="1"/>
    <xf numFmtId="3" fontId="3" fillId="0" borderId="0" xfId="4" applyNumberFormat="1" applyFont="1" applyAlignment="1">
      <alignment horizontal="right" wrapText="1"/>
    </xf>
    <xf numFmtId="3" fontId="3" fillId="0" borderId="0" xfId="1" applyNumberFormat="1" applyFont="1" applyAlignment="1">
      <alignment horizontal="right" wrapText="1"/>
    </xf>
    <xf numFmtId="0" fontId="2" fillId="0" borderId="0" xfId="4" applyFont="1" applyAlignment="1">
      <alignment horizontal="center"/>
    </xf>
    <xf numFmtId="3" fontId="2" fillId="0" borderId="0" xfId="4" applyNumberFormat="1" applyFont="1" applyAlignment="1">
      <alignment horizontal="center"/>
    </xf>
    <xf numFmtId="14" fontId="2" fillId="0" borderId="0" xfId="4" applyNumberFormat="1" applyFont="1" applyAlignment="1">
      <alignment horizontal="left"/>
    </xf>
    <xf numFmtId="0" fontId="3" fillId="0" borderId="0" xfId="1" applyFont="1" applyAlignment="1">
      <alignment horizontal="center"/>
    </xf>
    <xf numFmtId="0" fontId="3" fillId="0" borderId="0" xfId="1" applyFont="1" applyAlignment="1">
      <alignment wrapText="1"/>
    </xf>
    <xf numFmtId="2" fontId="7" fillId="0" borderId="0" xfId="4" applyNumberFormat="1" applyFont="1" applyAlignment="1">
      <alignment horizontal="center"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3" fillId="0" borderId="7" xfId="4" applyFont="1" applyBorder="1" applyAlignment="1">
      <alignment wrapText="1"/>
    </xf>
    <xf numFmtId="3" fontId="3" fillId="0" borderId="0" xfId="4" applyNumberFormat="1" applyFont="1" applyAlignment="1">
      <alignment horizontal="center"/>
    </xf>
    <xf numFmtId="3" fontId="3" fillId="0" borderId="0" xfId="1" applyNumberFormat="1" applyFont="1" applyAlignment="1">
      <alignment horizontal="center" wrapText="1"/>
    </xf>
    <xf numFmtId="3" fontId="3" fillId="0" borderId="0" xfId="4" applyNumberFormat="1" applyFont="1" applyAlignment="1">
      <alignment horizontal="center" wrapText="1"/>
    </xf>
    <xf numFmtId="1" fontId="3" fillId="0" borderId="0" xfId="4" applyNumberFormat="1" applyFont="1" applyAlignment="1">
      <alignment horizontal="center" wrapText="1"/>
    </xf>
    <xf numFmtId="1" fontId="3" fillId="0" borderId="0" xfId="1" applyNumberFormat="1" applyFont="1" applyAlignment="1">
      <alignment horizontal="center" vertical="center" wrapText="1"/>
    </xf>
    <xf numFmtId="3" fontId="3" fillId="0" borderId="0" xfId="1" applyNumberFormat="1" applyFont="1" applyAlignment="1">
      <alignment horizontal="center" vertical="top" wrapText="1"/>
    </xf>
    <xf numFmtId="3" fontId="9" fillId="0" borderId="0" xfId="0" applyNumberFormat="1" applyFont="1" applyAlignment="1">
      <alignment horizontal="center"/>
    </xf>
    <xf numFmtId="16" fontId="3" fillId="0" borderId="0" xfId="4" applyNumberFormat="1" applyFont="1" applyAlignment="1">
      <alignment horizontal="center"/>
    </xf>
    <xf numFmtId="0" fontId="3" fillId="0" borderId="0" xfId="1" applyFont="1" applyAlignment="1">
      <alignment horizontal="center" wrapText="1"/>
    </xf>
    <xf numFmtId="0" fontId="4" fillId="0" borderId="0" xfId="1" applyFont="1" applyAlignment="1">
      <alignment horizontal="center"/>
    </xf>
    <xf numFmtId="3" fontId="3" fillId="0" borderId="0" xfId="1" applyNumberFormat="1" applyFont="1" applyAlignment="1">
      <alignment wrapText="1"/>
    </xf>
    <xf numFmtId="2" fontId="11" fillId="0" borderId="0" xfId="2" applyNumberFormat="1" applyFont="1" applyFill="1" applyBorder="1" applyAlignment="1">
      <alignment horizontal="center"/>
    </xf>
    <xf numFmtId="16" fontId="6" fillId="0" borderId="0" xfId="1" applyNumberFormat="1" applyFont="1" applyAlignment="1">
      <alignment horizontal="center"/>
    </xf>
    <xf numFmtId="3" fontId="15" fillId="0" borderId="0" xfId="2" applyNumberFormat="1" applyFont="1" applyFill="1" applyBorder="1" applyAlignment="1">
      <alignment horizontal="center" vertical="center" wrapText="1"/>
    </xf>
    <xf numFmtId="164" fontId="3" fillId="0" borderId="0" xfId="4" applyNumberFormat="1" applyFont="1" applyAlignment="1">
      <alignment horizontal="left" wrapText="1"/>
    </xf>
    <xf numFmtId="3" fontId="3" fillId="0" borderId="0" xfId="4" applyNumberFormat="1" applyFont="1" applyAlignment="1">
      <alignment wrapText="1"/>
    </xf>
    <xf numFmtId="0" fontId="12" fillId="0" borderId="0" xfId="5" applyAlignment="1" applyProtection="1">
      <alignment horizontal="left" vertical="center" wrapText="1"/>
      <protection locked="0"/>
    </xf>
    <xf numFmtId="0" fontId="12" fillId="0" borderId="0" xfId="5" applyAlignment="1" applyProtection="1">
      <alignment horizontal="center" vertical="center" wrapText="1"/>
      <protection locked="0"/>
    </xf>
    <xf numFmtId="3" fontId="12" fillId="0" borderId="0" xfId="9" applyNumberFormat="1" applyAlignment="1" applyProtection="1">
      <alignment horizontal="center" vertical="center"/>
      <protection locked="0"/>
    </xf>
    <xf numFmtId="0" fontId="12" fillId="0" borderId="0" xfId="7" applyAlignment="1" applyProtection="1">
      <alignment horizontal="left" vertical="center" wrapText="1"/>
      <protection locked="0"/>
    </xf>
    <xf numFmtId="1" fontId="12" fillId="0" borderId="0" xfId="7" applyNumberFormat="1" applyAlignment="1" applyProtection="1">
      <alignment horizontal="center" vertical="center"/>
      <protection locked="0"/>
    </xf>
    <xf numFmtId="0" fontId="12" fillId="0" borderId="0" xfId="7" applyAlignment="1" applyProtection="1">
      <alignment horizontal="center" vertical="center" wrapText="1"/>
      <protection locked="0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center" wrapText="1"/>
    </xf>
    <xf numFmtId="3" fontId="16" fillId="0" borderId="0" xfId="0" applyNumberFormat="1" applyFont="1" applyAlignment="1">
      <alignment horizontal="center"/>
    </xf>
    <xf numFmtId="0" fontId="18" fillId="0" borderId="0" xfId="1" applyFont="1" applyAlignment="1">
      <alignment wrapText="1"/>
    </xf>
    <xf numFmtId="3" fontId="14" fillId="0" borderId="0" xfId="4" applyNumberFormat="1" applyFont="1"/>
    <xf numFmtId="0" fontId="14" fillId="0" borderId="0" xfId="4" applyFont="1"/>
    <xf numFmtId="3" fontId="18" fillId="0" borderId="0" xfId="1" applyNumberFormat="1" applyFont="1" applyAlignment="1">
      <alignment horizontal="right" wrapText="1"/>
    </xf>
    <xf numFmtId="0" fontId="18" fillId="0" borderId="0" xfId="4" applyFont="1"/>
    <xf numFmtId="0" fontId="17" fillId="0" borderId="0" xfId="4" applyFont="1" applyAlignment="1">
      <alignment horizontal="center" wrapText="1"/>
    </xf>
    <xf numFmtId="16" fontId="14" fillId="0" borderId="0" xfId="4" applyNumberFormat="1" applyFont="1" applyAlignment="1">
      <alignment horizontal="left"/>
    </xf>
    <xf numFmtId="0" fontId="14" fillId="0" borderId="0" xfId="1" applyFont="1"/>
    <xf numFmtId="3" fontId="14" fillId="0" borderId="0" xfId="1" applyNumberFormat="1" applyFont="1" applyAlignment="1">
      <alignment horizontal="right" wrapText="1"/>
    </xf>
    <xf numFmtId="0" fontId="18" fillId="0" borderId="0" xfId="4" applyFont="1" applyAlignment="1">
      <alignment horizontal="left" wrapText="1"/>
    </xf>
    <xf numFmtId="0" fontId="19" fillId="0" borderId="0" xfId="4" applyFont="1" applyAlignment="1">
      <alignment horizontal="center"/>
    </xf>
    <xf numFmtId="0" fontId="20" fillId="0" borderId="0" xfId="4" applyFont="1"/>
    <xf numFmtId="0" fontId="21" fillId="0" borderId="0" xfId="4" applyFont="1" applyAlignment="1">
      <alignment horizontal="center" wrapText="1"/>
    </xf>
    <xf numFmtId="14" fontId="22" fillId="0" borderId="0" xfId="4" applyNumberFormat="1" applyFont="1" applyAlignment="1">
      <alignment horizontal="left"/>
    </xf>
    <xf numFmtId="3" fontId="20" fillId="0" borderId="0" xfId="4" applyNumberFormat="1" applyFont="1" applyAlignment="1">
      <alignment horizontal="center" wrapText="1"/>
    </xf>
    <xf numFmtId="14" fontId="20" fillId="0" borderId="6" xfId="4" applyNumberFormat="1" applyFont="1" applyBorder="1"/>
    <xf numFmtId="0" fontId="20" fillId="0" borderId="6" xfId="4" applyFont="1" applyBorder="1"/>
    <xf numFmtId="3" fontId="20" fillId="0" borderId="6" xfId="4" applyNumberFormat="1" applyFont="1" applyBorder="1" applyAlignment="1">
      <alignment horizontal="right"/>
    </xf>
    <xf numFmtId="164" fontId="23" fillId="0" borderId="0" xfId="4" applyNumberFormat="1" applyFont="1" applyAlignment="1">
      <alignment horizontal="left" wrapText="1"/>
    </xf>
    <xf numFmtId="0" fontId="23" fillId="0" borderId="0" xfId="4" applyFont="1"/>
    <xf numFmtId="3" fontId="20" fillId="0" borderId="0" xfId="4" applyNumberFormat="1" applyFont="1" applyAlignment="1">
      <alignment horizontal="right" wrapText="1"/>
    </xf>
    <xf numFmtId="0" fontId="24" fillId="0" borderId="10" xfId="4" applyFont="1" applyBorder="1" applyAlignment="1">
      <alignment horizontal="center"/>
    </xf>
    <xf numFmtId="0" fontId="24" fillId="0" borderId="10" xfId="4" applyFont="1" applyBorder="1" applyAlignment="1">
      <alignment wrapText="1"/>
    </xf>
    <xf numFmtId="0" fontId="20" fillId="0" borderId="10" xfId="4" applyFont="1" applyBorder="1" applyAlignment="1">
      <alignment horizontal="center" wrapText="1"/>
    </xf>
    <xf numFmtId="3" fontId="20" fillId="0" borderId="12" xfId="2" applyNumberFormat="1" applyFont="1" applyFill="1" applyBorder="1" applyAlignment="1">
      <alignment horizontal="center" vertical="center" wrapText="1"/>
    </xf>
    <xf numFmtId="0" fontId="24" fillId="0" borderId="0" xfId="4" applyFont="1" applyAlignment="1">
      <alignment horizontal="center"/>
    </xf>
    <xf numFmtId="0" fontId="24" fillId="0" borderId="0" xfId="4" applyFont="1" applyAlignment="1">
      <alignment wrapText="1"/>
    </xf>
    <xf numFmtId="0" fontId="20" fillId="0" borderId="0" xfId="4" applyFont="1" applyAlignment="1">
      <alignment horizontal="center" wrapText="1"/>
    </xf>
    <xf numFmtId="3" fontId="20" fillId="0" borderId="0" xfId="2" applyNumberFormat="1" applyFont="1" applyFill="1" applyBorder="1" applyAlignment="1">
      <alignment horizontal="center" vertical="center" wrapText="1"/>
    </xf>
    <xf numFmtId="16" fontId="20" fillId="0" borderId="1" xfId="4" applyNumberFormat="1" applyFont="1" applyBorder="1" applyAlignment="1">
      <alignment horizontal="center"/>
    </xf>
    <xf numFmtId="164" fontId="20" fillId="0" borderId="2" xfId="4" applyNumberFormat="1" applyFont="1" applyBorder="1" applyAlignment="1">
      <alignment horizontal="left" wrapText="1"/>
    </xf>
    <xf numFmtId="1" fontId="20" fillId="0" borderId="2" xfId="4" applyNumberFormat="1" applyFont="1" applyBorder="1" applyAlignment="1">
      <alignment horizontal="center" wrapText="1"/>
    </xf>
    <xf numFmtId="2" fontId="20" fillId="0" borderId="2" xfId="4" applyNumberFormat="1" applyFont="1" applyBorder="1" applyAlignment="1">
      <alignment horizontal="center" wrapText="1"/>
    </xf>
    <xf numFmtId="3" fontId="20" fillId="0" borderId="2" xfId="1" applyNumberFormat="1" applyFont="1" applyBorder="1" applyAlignment="1">
      <alignment wrapText="1"/>
    </xf>
    <xf numFmtId="3" fontId="20" fillId="0" borderId="2" xfId="1" applyNumberFormat="1" applyFont="1" applyBorder="1" applyAlignment="1">
      <alignment horizontal="center" wrapText="1"/>
    </xf>
    <xf numFmtId="164" fontId="20" fillId="0" borderId="7" xfId="4" applyNumberFormat="1" applyFont="1" applyBorder="1" applyAlignment="1">
      <alignment horizontal="left"/>
    </xf>
    <xf numFmtId="1" fontId="20" fillId="0" borderId="7" xfId="4" applyNumberFormat="1" applyFont="1" applyBorder="1" applyAlignment="1">
      <alignment horizontal="center" wrapText="1"/>
    </xf>
    <xf numFmtId="2" fontId="20" fillId="0" borderId="7" xfId="4" applyNumberFormat="1" applyFont="1" applyBorder="1" applyAlignment="1">
      <alignment horizontal="center" wrapText="1"/>
    </xf>
    <xf numFmtId="3" fontId="20" fillId="0" borderId="7" xfId="4" applyNumberFormat="1" applyFont="1" applyBorder="1" applyAlignment="1">
      <alignment wrapText="1"/>
    </xf>
    <xf numFmtId="3" fontId="20" fillId="0" borderId="7" xfId="1" applyNumberFormat="1" applyFont="1" applyBorder="1" applyAlignment="1">
      <alignment horizontal="center" wrapText="1"/>
    </xf>
    <xf numFmtId="16" fontId="20" fillId="0" borderId="2" xfId="4" applyNumberFormat="1" applyFont="1" applyBorder="1" applyAlignment="1">
      <alignment horizontal="center"/>
    </xf>
    <xf numFmtId="0" fontId="20" fillId="0" borderId="7" xfId="4" applyFont="1" applyBorder="1"/>
    <xf numFmtId="0" fontId="20" fillId="0" borderId="8" xfId="4" applyFont="1" applyBorder="1" applyAlignment="1">
      <alignment wrapText="1"/>
    </xf>
    <xf numFmtId="1" fontId="20" fillId="0" borderId="0" xfId="4" applyNumberFormat="1" applyFont="1" applyAlignment="1">
      <alignment horizontal="center" wrapText="1"/>
    </xf>
    <xf numFmtId="2" fontId="20" fillId="0" borderId="0" xfId="4" applyNumberFormat="1" applyFont="1" applyAlignment="1">
      <alignment horizontal="center" wrapText="1"/>
    </xf>
    <xf numFmtId="3" fontId="20" fillId="0" borderId="0" xfId="1" applyNumberFormat="1" applyFont="1" applyAlignment="1">
      <alignment horizontal="center" wrapText="1"/>
    </xf>
    <xf numFmtId="16" fontId="20" fillId="0" borderId="5" xfId="4" applyNumberFormat="1" applyFont="1" applyBorder="1" applyAlignment="1">
      <alignment horizontal="center"/>
    </xf>
    <xf numFmtId="1" fontId="20" fillId="0" borderId="8" xfId="4" applyNumberFormat="1" applyFont="1" applyBorder="1" applyAlignment="1">
      <alignment horizontal="center" wrapText="1"/>
    </xf>
    <xf numFmtId="2" fontId="20" fillId="0" borderId="8" xfId="4" applyNumberFormat="1" applyFont="1" applyBorder="1" applyAlignment="1">
      <alignment horizontal="center" wrapText="1"/>
    </xf>
    <xf numFmtId="0" fontId="20" fillId="0" borderId="8" xfId="4" applyFont="1" applyBorder="1"/>
    <xf numFmtId="3" fontId="20" fillId="0" borderId="8" xfId="1" applyNumberFormat="1" applyFont="1" applyBorder="1" applyAlignment="1">
      <alignment horizontal="center" wrapText="1"/>
    </xf>
    <xf numFmtId="16" fontId="20" fillId="0" borderId="8" xfId="4" applyNumberFormat="1" applyFont="1" applyBorder="1" applyAlignment="1">
      <alignment horizontal="center"/>
    </xf>
    <xf numFmtId="3" fontId="20" fillId="0" borderId="8" xfId="1" applyNumberFormat="1" applyFont="1" applyBorder="1" applyAlignment="1">
      <alignment wrapText="1"/>
    </xf>
    <xf numFmtId="0" fontId="24" fillId="0" borderId="0" xfId="4" applyFont="1" applyAlignment="1">
      <alignment horizontal="center" vertical="center"/>
    </xf>
    <xf numFmtId="2" fontId="20" fillId="0" borderId="4" xfId="4" applyNumberFormat="1" applyFont="1" applyBorder="1" applyAlignment="1">
      <alignment horizontal="center" wrapText="1"/>
    </xf>
    <xf numFmtId="0" fontId="20" fillId="0" borderId="4" xfId="4" applyFont="1" applyBorder="1" applyAlignment="1">
      <alignment wrapText="1"/>
    </xf>
    <xf numFmtId="0" fontId="20" fillId="0" borderId="4" xfId="4" applyFont="1" applyBorder="1" applyAlignment="1">
      <alignment horizontal="center"/>
    </xf>
    <xf numFmtId="3" fontId="20" fillId="0" borderId="4" xfId="4" applyNumberFormat="1" applyFont="1" applyBorder="1" applyAlignment="1">
      <alignment horizontal="center"/>
    </xf>
    <xf numFmtId="3" fontId="20" fillId="0" borderId="1" xfId="1" applyNumberFormat="1" applyFont="1" applyBorder="1" applyAlignment="1">
      <alignment horizontal="center" wrapText="1"/>
    </xf>
    <xf numFmtId="2" fontId="20" fillId="0" borderId="3" xfId="4" applyNumberFormat="1" applyFont="1" applyBorder="1" applyAlignment="1">
      <alignment horizontal="center" wrapText="1"/>
    </xf>
    <xf numFmtId="2" fontId="20" fillId="0" borderId="1" xfId="4" applyNumberFormat="1" applyFont="1" applyBorder="1" applyAlignment="1">
      <alignment horizontal="center" wrapText="1"/>
    </xf>
    <xf numFmtId="0" fontId="20" fillId="0" borderId="1" xfId="4" applyFont="1" applyBorder="1" applyAlignment="1">
      <alignment wrapText="1"/>
    </xf>
    <xf numFmtId="1" fontId="20" fillId="0" borderId="1" xfId="4" applyNumberFormat="1" applyFont="1" applyBorder="1" applyAlignment="1">
      <alignment horizontal="center" wrapText="1"/>
    </xf>
    <xf numFmtId="0" fontId="20" fillId="0" borderId="5" xfId="4" applyFont="1" applyBorder="1" applyAlignment="1">
      <alignment wrapText="1"/>
    </xf>
    <xf numFmtId="0" fontId="20" fillId="0" borderId="3" xfId="4" applyFont="1" applyBorder="1" applyAlignment="1">
      <alignment wrapText="1"/>
    </xf>
    <xf numFmtId="0" fontId="20" fillId="0" borderId="0" xfId="4" applyFont="1" applyAlignment="1">
      <alignment horizontal="center"/>
    </xf>
    <xf numFmtId="0" fontId="24" fillId="0" borderId="6" xfId="4" applyFont="1" applyBorder="1" applyAlignment="1">
      <alignment horizontal="center"/>
    </xf>
    <xf numFmtId="0" fontId="24" fillId="0" borderId="6" xfId="4" applyFont="1" applyBorder="1" applyAlignment="1">
      <alignment wrapText="1"/>
    </xf>
    <xf numFmtId="0" fontId="20" fillId="0" borderId="6" xfId="4" applyFont="1" applyBorder="1" applyAlignment="1">
      <alignment horizontal="center"/>
    </xf>
    <xf numFmtId="3" fontId="20" fillId="0" borderId="6" xfId="4" applyNumberFormat="1" applyFont="1" applyBorder="1" applyAlignment="1">
      <alignment horizontal="center"/>
    </xf>
    <xf numFmtId="1" fontId="20" fillId="0" borderId="3" xfId="4" applyNumberFormat="1" applyFont="1" applyBorder="1" applyAlignment="1">
      <alignment horizontal="center" wrapText="1"/>
    </xf>
    <xf numFmtId="3" fontId="20" fillId="0" borderId="3" xfId="1" applyNumberFormat="1" applyFont="1" applyBorder="1" applyAlignment="1">
      <alignment horizontal="center" wrapText="1"/>
    </xf>
    <xf numFmtId="0" fontId="20" fillId="0" borderId="4" xfId="4" applyFont="1" applyBorder="1" applyAlignment="1">
      <alignment horizontal="center" wrapText="1"/>
    </xf>
    <xf numFmtId="2" fontId="20" fillId="0" borderId="5" xfId="4" applyNumberFormat="1" applyFont="1" applyBorder="1" applyAlignment="1">
      <alignment horizontal="center" wrapText="1"/>
    </xf>
    <xf numFmtId="0" fontId="20" fillId="0" borderId="2" xfId="4" applyFont="1" applyBorder="1" applyAlignment="1">
      <alignment wrapText="1"/>
    </xf>
    <xf numFmtId="0" fontId="20" fillId="0" borderId="8" xfId="4" applyFont="1" applyBorder="1" applyAlignment="1">
      <alignment horizontal="center"/>
    </xf>
    <xf numFmtId="3" fontId="20" fillId="0" borderId="8" xfId="4" applyNumberFormat="1" applyFont="1" applyBorder="1" applyAlignment="1">
      <alignment horizontal="center"/>
    </xf>
    <xf numFmtId="3" fontId="20" fillId="0" borderId="0" xfId="4" applyNumberFormat="1" applyFont="1" applyAlignment="1">
      <alignment horizontal="center"/>
    </xf>
    <xf numFmtId="0" fontId="20" fillId="0" borderId="7" xfId="4" applyFont="1" applyBorder="1" applyAlignment="1">
      <alignment wrapText="1"/>
    </xf>
    <xf numFmtId="0" fontId="20" fillId="0" borderId="7" xfId="4" applyFont="1" applyBorder="1" applyAlignment="1">
      <alignment horizontal="center"/>
    </xf>
    <xf numFmtId="0" fontId="20" fillId="0" borderId="6" xfId="4" applyFont="1" applyBorder="1" applyAlignment="1">
      <alignment wrapText="1"/>
    </xf>
    <xf numFmtId="0" fontId="20" fillId="0" borderId="0" xfId="4" applyFont="1" applyAlignment="1">
      <alignment wrapText="1"/>
    </xf>
    <xf numFmtId="3" fontId="20" fillId="0" borderId="7" xfId="4" applyNumberFormat="1" applyFont="1" applyBorder="1" applyAlignment="1">
      <alignment horizontal="center"/>
    </xf>
    <xf numFmtId="2" fontId="20" fillId="0" borderId="6" xfId="4" applyNumberFormat="1" applyFont="1" applyBorder="1" applyAlignment="1">
      <alignment horizontal="center" wrapText="1"/>
    </xf>
    <xf numFmtId="3" fontId="20" fillId="0" borderId="7" xfId="4" applyNumberFormat="1" applyFont="1" applyBorder="1" applyAlignment="1">
      <alignment horizontal="center" wrapText="1"/>
    </xf>
    <xf numFmtId="0" fontId="25" fillId="0" borderId="9" xfId="5" applyFont="1" applyBorder="1" applyAlignment="1" applyProtection="1">
      <alignment horizontal="center" vertical="center" wrapText="1"/>
      <protection locked="0"/>
    </xf>
    <xf numFmtId="0" fontId="20" fillId="0" borderId="7" xfId="4" applyFont="1" applyBorder="1" applyAlignment="1">
      <alignment horizontal="center" wrapText="1"/>
    </xf>
    <xf numFmtId="1" fontId="25" fillId="0" borderId="9" xfId="7" applyNumberFormat="1" applyFont="1" applyBorder="1" applyAlignment="1" applyProtection="1">
      <alignment horizontal="center" vertical="center"/>
      <protection locked="0"/>
    </xf>
    <xf numFmtId="0" fontId="25" fillId="0" borderId="9" xfId="7" applyFont="1" applyBorder="1" applyAlignment="1" applyProtection="1">
      <alignment horizontal="center" vertical="center" wrapText="1"/>
      <protection locked="0"/>
    </xf>
    <xf numFmtId="3" fontId="25" fillId="0" borderId="9" xfId="9" applyNumberFormat="1" applyFont="1" applyBorder="1" applyAlignment="1" applyProtection="1">
      <alignment horizontal="center" vertical="center"/>
      <protection locked="0"/>
    </xf>
    <xf numFmtId="0" fontId="25" fillId="0" borderId="0" xfId="7" applyFont="1" applyAlignment="1" applyProtection="1">
      <alignment horizontal="left" vertical="center" wrapText="1"/>
      <protection locked="0"/>
    </xf>
    <xf numFmtId="1" fontId="25" fillId="0" borderId="8" xfId="7" applyNumberFormat="1" applyFont="1" applyBorder="1" applyAlignment="1" applyProtection="1">
      <alignment horizontal="center" vertical="center"/>
      <protection locked="0"/>
    </xf>
    <xf numFmtId="0" fontId="25" fillId="0" borderId="8" xfId="7" applyFont="1" applyBorder="1" applyAlignment="1" applyProtection="1">
      <alignment horizontal="center" vertical="center" wrapText="1"/>
      <protection locked="0"/>
    </xf>
    <xf numFmtId="3" fontId="25" fillId="0" borderId="8" xfId="9" applyNumberFormat="1" applyFont="1" applyBorder="1" applyAlignment="1" applyProtection="1">
      <alignment horizontal="center" vertical="center"/>
      <protection locked="0"/>
    </xf>
    <xf numFmtId="1" fontId="25" fillId="0" borderId="6" xfId="7" applyNumberFormat="1" applyFont="1" applyBorder="1" applyAlignment="1" applyProtection="1">
      <alignment horizontal="center" vertical="center"/>
      <protection locked="0"/>
    </xf>
    <xf numFmtId="0" fontId="25" fillId="0" borderId="6" xfId="7" applyFont="1" applyBorder="1" applyAlignment="1" applyProtection="1">
      <alignment horizontal="center" vertical="center" wrapText="1"/>
      <protection locked="0"/>
    </xf>
    <xf numFmtId="3" fontId="25" fillId="0" borderId="6" xfId="9" applyNumberFormat="1" applyFont="1" applyBorder="1" applyAlignment="1" applyProtection="1">
      <alignment horizontal="center" vertical="center"/>
      <protection locked="0"/>
    </xf>
    <xf numFmtId="1" fontId="25" fillId="0" borderId="0" xfId="7" applyNumberFormat="1" applyFont="1" applyAlignment="1" applyProtection="1">
      <alignment horizontal="center" vertical="center"/>
      <protection locked="0"/>
    </xf>
    <xf numFmtId="0" fontId="25" fillId="0" borderId="0" xfId="7" applyFont="1" applyAlignment="1" applyProtection="1">
      <alignment horizontal="center" vertical="center" wrapText="1"/>
      <protection locked="0"/>
    </xf>
    <xf numFmtId="3" fontId="25" fillId="0" borderId="0" xfId="9" applyNumberFormat="1" applyFont="1" applyAlignment="1" applyProtection="1">
      <alignment horizontal="center" vertical="center"/>
      <protection locked="0"/>
    </xf>
    <xf numFmtId="3" fontId="20" fillId="0" borderId="8" xfId="4" applyNumberFormat="1" applyFont="1" applyBorder="1" applyAlignment="1">
      <alignment horizontal="center" wrapText="1"/>
    </xf>
    <xf numFmtId="0" fontId="20" fillId="0" borderId="6" xfId="4" applyFont="1" applyBorder="1" applyAlignment="1">
      <alignment horizontal="center" wrapText="1"/>
    </xf>
    <xf numFmtId="1" fontId="20" fillId="0" borderId="0" xfId="1" applyNumberFormat="1" applyFont="1" applyAlignment="1">
      <alignment horizontal="center" vertical="center" wrapText="1"/>
    </xf>
    <xf numFmtId="2" fontId="20" fillId="0" borderId="0" xfId="1" applyNumberFormat="1" applyFont="1" applyAlignment="1">
      <alignment horizontal="center" wrapText="1"/>
    </xf>
    <xf numFmtId="3" fontId="20" fillId="0" borderId="0" xfId="1" applyNumberFormat="1" applyFont="1" applyAlignment="1">
      <alignment horizontal="center" vertical="top" wrapText="1"/>
    </xf>
    <xf numFmtId="16" fontId="24" fillId="0" borderId="6" xfId="1" applyNumberFormat="1" applyFont="1" applyBorder="1" applyAlignment="1">
      <alignment horizontal="center"/>
    </xf>
    <xf numFmtId="0" fontId="24" fillId="0" borderId="6" xfId="1" applyFont="1" applyBorder="1" applyAlignment="1">
      <alignment wrapText="1"/>
    </xf>
    <xf numFmtId="1" fontId="20" fillId="0" borderId="6" xfId="4" applyNumberFormat="1" applyFont="1" applyBorder="1" applyAlignment="1">
      <alignment horizontal="center" wrapText="1"/>
    </xf>
    <xf numFmtId="3" fontId="20" fillId="0" borderId="6" xfId="1" applyNumberFormat="1" applyFont="1" applyBorder="1" applyAlignment="1">
      <alignment horizontal="center" wrapText="1"/>
    </xf>
    <xf numFmtId="0" fontId="20" fillId="0" borderId="6" xfId="1" applyFont="1" applyBorder="1" applyAlignment="1">
      <alignment horizontal="center"/>
    </xf>
    <xf numFmtId="0" fontId="20" fillId="0" borderId="0" xfId="1" applyFont="1" applyAlignment="1">
      <alignment wrapText="1"/>
    </xf>
    <xf numFmtId="0" fontId="20" fillId="0" borderId="6" xfId="1" applyFont="1" applyBorder="1" applyAlignment="1">
      <alignment horizontal="center" wrapText="1"/>
    </xf>
    <xf numFmtId="0" fontId="20" fillId="0" borderId="7" xfId="1" applyFont="1" applyBorder="1" applyAlignment="1">
      <alignment wrapText="1"/>
    </xf>
    <xf numFmtId="0" fontId="20" fillId="0" borderId="7" xfId="1" applyFont="1" applyBorder="1" applyAlignment="1">
      <alignment horizontal="center"/>
    </xf>
    <xf numFmtId="0" fontId="20" fillId="0" borderId="0" xfId="1" applyFont="1"/>
    <xf numFmtId="0" fontId="20" fillId="0" borderId="0" xfId="1" applyFont="1" applyAlignment="1">
      <alignment horizontal="center"/>
    </xf>
    <xf numFmtId="0" fontId="24" fillId="0" borderId="11" xfId="4" applyFont="1" applyBorder="1" applyAlignment="1">
      <alignment horizontal="center"/>
    </xf>
    <xf numFmtId="0" fontId="24" fillId="0" borderId="11" xfId="1" applyFont="1" applyBorder="1" applyAlignment="1">
      <alignment wrapText="1"/>
    </xf>
    <xf numFmtId="1" fontId="20" fillId="0" borderId="11" xfId="1" applyNumberFormat="1" applyFont="1" applyBorder="1" applyAlignment="1">
      <alignment horizontal="center" vertical="center" wrapText="1"/>
    </xf>
    <xf numFmtId="2" fontId="20" fillId="0" borderId="11" xfId="1" applyNumberFormat="1" applyFont="1" applyBorder="1" applyAlignment="1">
      <alignment horizontal="center" wrapText="1"/>
    </xf>
    <xf numFmtId="49" fontId="20" fillId="0" borderId="11" xfId="1" applyNumberFormat="1" applyFont="1" applyBorder="1" applyAlignment="1">
      <alignment horizontal="center" vertical="top" wrapText="1"/>
    </xf>
    <xf numFmtId="3" fontId="24" fillId="0" borderId="11" xfId="1" applyNumberFormat="1" applyFont="1" applyBorder="1" applyAlignment="1">
      <alignment horizontal="center" wrapText="1"/>
    </xf>
    <xf numFmtId="3" fontId="20" fillId="0" borderId="0" xfId="4" applyNumberFormat="1" applyFont="1"/>
    <xf numFmtId="2" fontId="26" fillId="0" borderId="0" xfId="2" applyNumberFormat="1" applyFont="1" applyFill="1" applyBorder="1" applyAlignment="1">
      <alignment horizontal="center"/>
    </xf>
    <xf numFmtId="16" fontId="27" fillId="0" borderId="0" xfId="4" applyNumberFormat="1" applyFont="1" applyAlignment="1">
      <alignment horizontal="left"/>
    </xf>
    <xf numFmtId="0" fontId="1" fillId="0" borderId="0" xfId="1"/>
    <xf numFmtId="3" fontId="1" fillId="0" borderId="0" xfId="1" applyNumberFormat="1" applyAlignment="1">
      <alignment horizontal="right" wrapText="1"/>
    </xf>
    <xf numFmtId="164" fontId="20" fillId="0" borderId="0" xfId="4" applyNumberFormat="1" applyFont="1" applyAlignment="1">
      <alignment horizontal="left"/>
    </xf>
    <xf numFmtId="3" fontId="20" fillId="0" borderId="0" xfId="1" applyNumberFormat="1" applyFont="1" applyAlignment="1">
      <alignment horizontal="right" wrapText="1"/>
    </xf>
    <xf numFmtId="3" fontId="1" fillId="0" borderId="0" xfId="4" applyNumberFormat="1" applyFont="1"/>
    <xf numFmtId="0" fontId="1" fillId="0" borderId="0" xfId="4" applyFont="1"/>
    <xf numFmtId="2" fontId="28" fillId="0" borderId="0" xfId="4" applyNumberFormat="1" applyFont="1" applyAlignment="1">
      <alignment horizontal="center" wrapText="1"/>
    </xf>
    <xf numFmtId="164" fontId="20" fillId="0" borderId="0" xfId="4" applyNumberFormat="1" applyFont="1" applyAlignment="1">
      <alignment horizontal="left" wrapText="1"/>
    </xf>
    <xf numFmtId="3" fontId="20" fillId="0" borderId="7" xfId="1" applyNumberFormat="1" applyFont="1" applyBorder="1" applyAlignment="1">
      <alignment wrapText="1"/>
    </xf>
    <xf numFmtId="3" fontId="20" fillId="0" borderId="0" xfId="1" applyNumberFormat="1" applyFont="1" applyAlignment="1">
      <alignment wrapText="1"/>
    </xf>
    <xf numFmtId="16" fontId="20" fillId="0" borderId="0" xfId="4" applyNumberFormat="1" applyFont="1" applyAlignment="1">
      <alignment horizontal="center"/>
    </xf>
    <xf numFmtId="0" fontId="29" fillId="0" borderId="0" xfId="4" applyFont="1" applyAlignment="1">
      <alignment horizontal="center" wrapText="1"/>
    </xf>
    <xf numFmtId="0" fontId="30" fillId="0" borderId="0" xfId="4" applyFont="1" applyAlignment="1">
      <alignment horizontal="center" wrapText="1"/>
    </xf>
    <xf numFmtId="14" fontId="20" fillId="0" borderId="0" xfId="4" applyNumberFormat="1" applyFont="1" applyAlignment="1">
      <alignment horizontal="left"/>
    </xf>
    <xf numFmtId="0" fontId="9" fillId="0" borderId="0" xfId="4" applyFont="1" applyAlignment="1">
      <alignment horizontal="center"/>
    </xf>
    <xf numFmtId="0" fontId="9" fillId="0" borderId="0" xfId="1" applyFont="1" applyAlignment="1">
      <alignment horizontal="center"/>
    </xf>
    <xf numFmtId="0" fontId="27" fillId="0" borderId="0" xfId="1" applyFont="1" applyAlignment="1">
      <alignment wrapText="1"/>
    </xf>
    <xf numFmtId="3" fontId="27" fillId="0" borderId="0" xfId="1" applyNumberFormat="1" applyFont="1" applyAlignment="1">
      <alignment horizontal="right" wrapText="1"/>
    </xf>
    <xf numFmtId="16" fontId="31" fillId="0" borderId="0" xfId="1" applyNumberFormat="1" applyFont="1" applyAlignment="1">
      <alignment horizontal="center"/>
    </xf>
    <xf numFmtId="0" fontId="27" fillId="0" borderId="0" xfId="4" applyFont="1"/>
    <xf numFmtId="0" fontId="27" fillId="0" borderId="0" xfId="4" applyFont="1" applyAlignment="1">
      <alignment horizontal="left" wrapText="1"/>
    </xf>
    <xf numFmtId="0" fontId="9" fillId="0" borderId="10" xfId="4" applyFont="1" applyBorder="1" applyAlignment="1">
      <alignment horizontal="center"/>
    </xf>
    <xf numFmtId="0" fontId="9" fillId="0" borderId="10" xfId="4" applyFont="1" applyBorder="1" applyAlignment="1">
      <alignment wrapText="1"/>
    </xf>
    <xf numFmtId="0" fontId="9" fillId="0" borderId="0" xfId="4" applyFont="1" applyAlignment="1">
      <alignment wrapText="1"/>
    </xf>
    <xf numFmtId="0" fontId="9" fillId="0" borderId="0" xfId="4" applyFont="1" applyAlignment="1">
      <alignment horizontal="center" vertical="center"/>
    </xf>
    <xf numFmtId="0" fontId="9" fillId="0" borderId="6" xfId="4" applyFont="1" applyBorder="1" applyAlignment="1">
      <alignment horizontal="center"/>
    </xf>
    <xf numFmtId="0" fontId="9" fillId="0" borderId="6" xfId="4" applyFont="1" applyBorder="1" applyAlignment="1">
      <alignment wrapText="1"/>
    </xf>
    <xf numFmtId="16" fontId="9" fillId="0" borderId="6" xfId="1" applyNumberFormat="1" applyFont="1" applyBorder="1" applyAlignment="1">
      <alignment horizontal="center"/>
    </xf>
    <xf numFmtId="0" fontId="9" fillId="0" borderId="6" xfId="1" applyFont="1" applyBorder="1" applyAlignment="1">
      <alignment wrapText="1"/>
    </xf>
    <xf numFmtId="0" fontId="9" fillId="0" borderId="11" xfId="4" applyFont="1" applyBorder="1" applyAlignment="1">
      <alignment horizontal="center"/>
    </xf>
    <xf numFmtId="0" fontId="9" fillId="0" borderId="11" xfId="1" applyFont="1" applyBorder="1" applyAlignment="1">
      <alignment wrapText="1"/>
    </xf>
    <xf numFmtId="3" fontId="9" fillId="0" borderId="11" xfId="1" applyNumberFormat="1" applyFont="1" applyBorder="1" applyAlignment="1">
      <alignment horizontal="center" wrapText="1"/>
    </xf>
    <xf numFmtId="3" fontId="20" fillId="0" borderId="0" xfId="4" applyNumberFormat="1" applyFont="1" applyAlignment="1">
      <alignment horizontal="right" wrapText="1"/>
    </xf>
    <xf numFmtId="0" fontId="20" fillId="0" borderId="0" xfId="4" applyFont="1" applyAlignment="1">
      <alignment horizontal="left" wrapText="1"/>
    </xf>
    <xf numFmtId="0" fontId="29" fillId="0" borderId="0" xfId="4" applyFont="1" applyAlignment="1">
      <alignment horizontal="center" wrapText="1"/>
    </xf>
    <xf numFmtId="0" fontId="17" fillId="0" borderId="0" xfId="4" applyFont="1" applyAlignment="1">
      <alignment horizontal="center" wrapText="1"/>
    </xf>
  </cellXfs>
  <cellStyles count="11">
    <cellStyle name="Excel Built-in Normal" xfId="1" xr:uid="{00000000-0005-0000-0000-000000000000}"/>
    <cellStyle name="Hypertextový odkaz" xfId="2" builtinId="8"/>
    <cellStyle name="Hypertextový odkaz 2" xfId="6" xr:uid="{00000000-0005-0000-0000-000002000000}"/>
    <cellStyle name="Normal_JCCL_RACK1-01x" xfId="3" xr:uid="{00000000-0005-0000-0000-000003000000}"/>
    <cellStyle name="Normální" xfId="0" builtinId="0"/>
    <cellStyle name="normální 2" xfId="4" xr:uid="{00000000-0005-0000-0000-000005000000}"/>
    <cellStyle name="Normální 3" xfId="5" xr:uid="{00000000-0005-0000-0000-000006000000}"/>
    <cellStyle name="Normální 4" xfId="7" xr:uid="{00000000-0005-0000-0000-000007000000}"/>
    <cellStyle name="Normální 5" xfId="8" xr:uid="{00000000-0005-0000-0000-000008000000}"/>
    <cellStyle name="Normální 6" xfId="9" xr:uid="{00000000-0005-0000-0000-000009000000}"/>
    <cellStyle name="Normální 7" xfId="10" xr:uid="{00000000-0005-0000-0000-00000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70C0"/>
      <rgbColor rgb="00B7DEE8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Q174"/>
  <sheetViews>
    <sheetView tabSelected="1" topLeftCell="A21" zoomScale="112" zoomScaleNormal="112" zoomScaleSheetLayoutView="40" workbookViewId="0">
      <selection activeCell="H99" sqref="H99"/>
    </sheetView>
  </sheetViews>
  <sheetFormatPr defaultColWidth="9.140625" defaultRowHeight="12" x14ac:dyDescent="0.2"/>
  <cols>
    <col min="1" max="1" width="8.7109375" style="2" bestFit="1" customWidth="1"/>
    <col min="2" max="2" width="70.42578125" style="1" customWidth="1"/>
    <col min="3" max="3" width="9.42578125" style="14" customWidth="1"/>
    <col min="4" max="4" width="9.140625" style="2"/>
    <col min="5" max="5" width="10.42578125" style="2" bestFit="1" customWidth="1"/>
    <col min="6" max="12" width="9.140625" style="2"/>
    <col min="13" max="13" width="51.42578125" style="2" customWidth="1"/>
    <col min="14" max="16384" width="9.140625" style="2"/>
  </cols>
  <sheetData>
    <row r="1" spans="1:6" s="13" customFormat="1" ht="12" customHeight="1" x14ac:dyDescent="0.2">
      <c r="A1" s="62" t="s">
        <v>147</v>
      </c>
      <c r="B1" s="62"/>
      <c r="C1" s="62"/>
      <c r="D1" s="62"/>
      <c r="E1" s="208" t="s">
        <v>151</v>
      </c>
      <c r="F1" s="208"/>
    </row>
    <row r="2" spans="1:6" s="13" customFormat="1" ht="12" customHeight="1" x14ac:dyDescent="0.2">
      <c r="A2" s="209" t="s">
        <v>75</v>
      </c>
      <c r="B2" s="209"/>
      <c r="C2" s="62"/>
      <c r="D2" s="65"/>
      <c r="E2" s="208" t="s">
        <v>71</v>
      </c>
      <c r="F2" s="208"/>
    </row>
    <row r="3" spans="1:6" s="13" customFormat="1" x14ac:dyDescent="0.2">
      <c r="A3" s="66" t="s">
        <v>42</v>
      </c>
      <c r="B3" s="67"/>
      <c r="C3" s="67"/>
      <c r="D3" s="68"/>
      <c r="E3" s="67"/>
      <c r="F3" s="68" t="s">
        <v>72</v>
      </c>
    </row>
    <row r="4" spans="1:6" x14ac:dyDescent="0.2">
      <c r="A4" s="62"/>
      <c r="B4" s="132"/>
      <c r="C4" s="173"/>
      <c r="D4" s="62"/>
      <c r="E4" s="62"/>
      <c r="F4" s="62"/>
    </row>
    <row r="5" spans="1:6" s="13" customFormat="1" x14ac:dyDescent="0.2">
      <c r="A5" s="62"/>
      <c r="B5" s="62"/>
      <c r="C5" s="62"/>
      <c r="D5" s="62"/>
      <c r="E5" s="62"/>
      <c r="F5" s="62"/>
    </row>
    <row r="6" spans="1:6" s="13" customFormat="1" x14ac:dyDescent="0.2">
      <c r="A6" s="62"/>
      <c r="B6" s="62"/>
      <c r="C6" s="62"/>
      <c r="D6" s="62"/>
      <c r="E6" s="62"/>
      <c r="F6" s="62"/>
    </row>
    <row r="7" spans="1:6" s="13" customFormat="1" x14ac:dyDescent="0.2">
      <c r="A7" s="62"/>
      <c r="B7" s="62"/>
      <c r="C7" s="62"/>
      <c r="D7" s="62"/>
      <c r="E7" s="62"/>
      <c r="F7" s="62"/>
    </row>
    <row r="8" spans="1:6" s="13" customFormat="1" x14ac:dyDescent="0.2">
      <c r="A8" s="62"/>
      <c r="B8" s="62"/>
      <c r="C8" s="62"/>
      <c r="D8" s="62"/>
      <c r="E8" s="62"/>
      <c r="F8" s="62"/>
    </row>
    <row r="9" spans="1:6" x14ac:dyDescent="0.2">
      <c r="A9" s="62"/>
      <c r="B9" s="132"/>
      <c r="C9" s="173"/>
      <c r="D9" s="62"/>
      <c r="E9" s="62"/>
      <c r="F9" s="62"/>
    </row>
    <row r="10" spans="1:6" x14ac:dyDescent="0.2">
      <c r="A10" s="62"/>
      <c r="B10" s="132"/>
      <c r="C10" s="173"/>
      <c r="D10" s="62"/>
      <c r="E10" s="62"/>
      <c r="F10" s="62"/>
    </row>
    <row r="11" spans="1:6" x14ac:dyDescent="0.2">
      <c r="A11" s="62"/>
      <c r="B11" s="62"/>
      <c r="C11" s="62"/>
      <c r="D11" s="62"/>
      <c r="E11" s="62"/>
      <c r="F11" s="62"/>
    </row>
    <row r="12" spans="1:6" x14ac:dyDescent="0.2">
      <c r="A12" s="62"/>
      <c r="B12" s="62"/>
      <c r="C12" s="62"/>
      <c r="D12" s="62"/>
      <c r="E12" s="62"/>
      <c r="F12" s="62"/>
    </row>
    <row r="13" spans="1:6" x14ac:dyDescent="0.2">
      <c r="A13" s="62"/>
      <c r="B13" s="62"/>
      <c r="C13" s="62"/>
      <c r="D13" s="62"/>
      <c r="E13" s="62"/>
      <c r="F13" s="62"/>
    </row>
    <row r="14" spans="1:6" x14ac:dyDescent="0.2">
      <c r="A14" s="62"/>
      <c r="B14" s="62"/>
      <c r="C14" s="62"/>
      <c r="D14" s="62"/>
      <c r="E14" s="62"/>
      <c r="F14" s="62"/>
    </row>
    <row r="15" spans="1:6" s="11" customFormat="1" x14ac:dyDescent="0.2">
      <c r="A15" s="165"/>
      <c r="B15" s="165"/>
      <c r="C15" s="165"/>
      <c r="D15" s="165"/>
      <c r="E15" s="165"/>
      <c r="F15" s="165"/>
    </row>
    <row r="16" spans="1:6" s="11" customFormat="1" x14ac:dyDescent="0.2">
      <c r="A16" s="165"/>
      <c r="B16" s="165"/>
      <c r="C16" s="165"/>
      <c r="D16" s="165"/>
      <c r="E16" s="165"/>
      <c r="F16" s="165"/>
    </row>
    <row r="17" spans="1:6" s="11" customFormat="1" x14ac:dyDescent="0.2">
      <c r="A17" s="165"/>
      <c r="B17" s="165"/>
      <c r="C17" s="165"/>
      <c r="D17" s="165"/>
      <c r="E17" s="165"/>
      <c r="F17" s="165"/>
    </row>
    <row r="18" spans="1:6" x14ac:dyDescent="0.2">
      <c r="A18" s="62"/>
      <c r="B18" s="62"/>
      <c r="C18" s="62"/>
      <c r="D18" s="62"/>
      <c r="E18" s="62"/>
      <c r="F18" s="62"/>
    </row>
    <row r="19" spans="1:6" x14ac:dyDescent="0.2">
      <c r="A19" s="62"/>
      <c r="B19" s="62"/>
      <c r="C19" s="62"/>
      <c r="D19" s="62"/>
      <c r="E19" s="62"/>
      <c r="F19" s="62"/>
    </row>
    <row r="20" spans="1:6" x14ac:dyDescent="0.2">
      <c r="A20" s="62"/>
      <c r="B20" s="62"/>
      <c r="C20" s="62"/>
      <c r="D20" s="62"/>
      <c r="E20" s="62"/>
      <c r="F20" s="62"/>
    </row>
    <row r="21" spans="1:6" x14ac:dyDescent="0.2">
      <c r="A21" s="62"/>
      <c r="B21" s="62"/>
      <c r="C21" s="62"/>
      <c r="D21" s="62"/>
      <c r="E21" s="62"/>
      <c r="F21" s="62"/>
    </row>
    <row r="22" spans="1:6" x14ac:dyDescent="0.2">
      <c r="A22" s="62"/>
      <c r="B22" s="62"/>
      <c r="C22" s="62"/>
      <c r="D22" s="62"/>
      <c r="E22" s="62"/>
      <c r="F22" s="62"/>
    </row>
    <row r="23" spans="1:6" x14ac:dyDescent="0.2">
      <c r="A23" s="62"/>
      <c r="B23" s="62"/>
      <c r="C23" s="62"/>
      <c r="D23" s="62"/>
      <c r="E23" s="62"/>
      <c r="F23" s="62"/>
    </row>
    <row r="24" spans="1:6" x14ac:dyDescent="0.2">
      <c r="A24" s="62"/>
      <c r="B24" s="62"/>
      <c r="C24" s="62"/>
      <c r="D24" s="62"/>
      <c r="E24" s="62"/>
      <c r="F24" s="62"/>
    </row>
    <row r="25" spans="1:6" x14ac:dyDescent="0.2">
      <c r="A25" s="62"/>
      <c r="B25" s="62"/>
      <c r="C25" s="62"/>
      <c r="D25" s="62"/>
      <c r="E25" s="62"/>
      <c r="F25" s="62"/>
    </row>
    <row r="26" spans="1:6" x14ac:dyDescent="0.2">
      <c r="A26" s="62"/>
      <c r="B26" s="62"/>
      <c r="C26" s="62"/>
      <c r="D26" s="62"/>
      <c r="E26" s="62"/>
      <c r="F26" s="62"/>
    </row>
    <row r="27" spans="1:6" x14ac:dyDescent="0.2">
      <c r="A27" s="62"/>
      <c r="B27" s="62"/>
      <c r="C27" s="62"/>
      <c r="D27" s="62"/>
      <c r="E27" s="62"/>
      <c r="F27" s="62"/>
    </row>
    <row r="28" spans="1:6" x14ac:dyDescent="0.2">
      <c r="A28" s="62"/>
      <c r="B28" s="62"/>
      <c r="C28" s="62"/>
      <c r="D28" s="62"/>
      <c r="E28" s="62"/>
      <c r="F28" s="62"/>
    </row>
    <row r="29" spans="1:6" x14ac:dyDescent="0.2">
      <c r="A29" s="62"/>
      <c r="B29" s="62"/>
      <c r="C29" s="62"/>
      <c r="D29" s="62"/>
      <c r="E29" s="62"/>
      <c r="F29" s="62"/>
    </row>
    <row r="30" spans="1:6" x14ac:dyDescent="0.2">
      <c r="A30" s="62"/>
      <c r="B30" s="62"/>
      <c r="C30" s="62"/>
      <c r="D30" s="62"/>
      <c r="E30" s="62"/>
      <c r="F30" s="62"/>
    </row>
    <row r="31" spans="1:6" x14ac:dyDescent="0.2">
      <c r="A31" s="62"/>
      <c r="B31" s="62"/>
      <c r="C31" s="62"/>
      <c r="D31" s="62"/>
      <c r="E31" s="62"/>
      <c r="F31" s="62"/>
    </row>
    <row r="32" spans="1:6" x14ac:dyDescent="0.2">
      <c r="A32" s="62"/>
      <c r="B32" s="62"/>
      <c r="C32" s="62"/>
      <c r="D32" s="62"/>
      <c r="E32" s="62"/>
      <c r="F32" s="62"/>
    </row>
    <row r="33" spans="1:6" x14ac:dyDescent="0.2">
      <c r="A33" s="62"/>
      <c r="B33" s="62"/>
      <c r="C33" s="62"/>
      <c r="D33" s="62"/>
      <c r="E33" s="62"/>
      <c r="F33" s="62"/>
    </row>
    <row r="34" spans="1:6" ht="13.5" customHeight="1" x14ac:dyDescent="0.3">
      <c r="A34" s="62"/>
      <c r="B34" s="210"/>
      <c r="C34" s="210"/>
      <c r="D34" s="210"/>
      <c r="E34" s="62"/>
      <c r="F34" s="62"/>
    </row>
    <row r="35" spans="1:6" x14ac:dyDescent="0.2">
      <c r="A35" s="62"/>
      <c r="B35" s="62"/>
      <c r="C35" s="62"/>
      <c r="D35" s="62"/>
      <c r="E35" s="62"/>
      <c r="F35" s="62"/>
    </row>
    <row r="36" spans="1:6" ht="20.25" x14ac:dyDescent="0.3">
      <c r="A36" s="62"/>
      <c r="B36" s="61" t="s">
        <v>145</v>
      </c>
      <c r="C36" s="62"/>
      <c r="D36" s="62"/>
      <c r="E36" s="62"/>
      <c r="F36" s="62"/>
    </row>
    <row r="37" spans="1:6" x14ac:dyDescent="0.2">
      <c r="A37" s="62"/>
      <c r="B37" s="62"/>
      <c r="C37" s="62"/>
      <c r="D37" s="62"/>
      <c r="E37" s="62"/>
      <c r="F37" s="62"/>
    </row>
    <row r="38" spans="1:6" ht="18" x14ac:dyDescent="0.25">
      <c r="A38" s="62"/>
      <c r="B38" s="188"/>
      <c r="C38" s="62"/>
      <c r="D38" s="62"/>
      <c r="E38" s="62"/>
      <c r="F38" s="62"/>
    </row>
    <row r="39" spans="1:6" ht="17.25" customHeight="1" x14ac:dyDescent="0.3">
      <c r="A39" s="187" t="s">
        <v>115</v>
      </c>
      <c r="B39" s="132"/>
      <c r="C39" s="187"/>
      <c r="D39" s="62"/>
      <c r="E39" s="62"/>
      <c r="F39" s="62"/>
    </row>
    <row r="40" spans="1:6" x14ac:dyDescent="0.2">
      <c r="A40" s="189"/>
      <c r="B40" s="189"/>
      <c r="C40" s="128"/>
      <c r="D40" s="62"/>
      <c r="E40" s="62"/>
      <c r="F40" s="62"/>
    </row>
    <row r="41" spans="1:6" x14ac:dyDescent="0.2">
      <c r="A41" s="189"/>
      <c r="B41" s="189"/>
      <c r="C41" s="128"/>
      <c r="D41" s="62"/>
      <c r="E41" s="62"/>
      <c r="F41" s="62"/>
    </row>
    <row r="42" spans="1:6" x14ac:dyDescent="0.2">
      <c r="A42" s="189"/>
      <c r="B42" s="189"/>
      <c r="C42" s="128"/>
      <c r="D42" s="62"/>
      <c r="E42" s="62"/>
      <c r="F42" s="62"/>
    </row>
    <row r="43" spans="1:6" x14ac:dyDescent="0.2">
      <c r="A43" s="189"/>
      <c r="B43" s="189"/>
      <c r="C43" s="128"/>
      <c r="D43" s="165"/>
      <c r="E43" s="165"/>
      <c r="F43" s="62"/>
    </row>
    <row r="44" spans="1:6" x14ac:dyDescent="0.2">
      <c r="A44" s="190"/>
      <c r="B44" s="62"/>
      <c r="C44" s="132"/>
      <c r="D44" s="165"/>
      <c r="E44" s="165"/>
      <c r="F44" s="62"/>
    </row>
    <row r="45" spans="1:6" ht="12.75" x14ac:dyDescent="0.2">
      <c r="A45" s="174"/>
      <c r="B45" s="175"/>
      <c r="C45" s="176"/>
      <c r="D45" s="176"/>
      <c r="E45" s="177"/>
      <c r="F45" s="62"/>
    </row>
    <row r="46" spans="1:6" x14ac:dyDescent="0.2">
      <c r="A46" s="116"/>
      <c r="B46" s="178"/>
      <c r="C46" s="71"/>
      <c r="D46" s="62"/>
      <c r="E46" s="62"/>
      <c r="F46" s="62"/>
    </row>
    <row r="47" spans="1:6" x14ac:dyDescent="0.2">
      <c r="A47" s="116"/>
      <c r="B47" s="178"/>
      <c r="C47" s="71"/>
      <c r="D47" s="62"/>
      <c r="E47" s="62"/>
      <c r="F47" s="62"/>
    </row>
    <row r="48" spans="1:6" x14ac:dyDescent="0.2">
      <c r="A48" s="116"/>
      <c r="B48" s="178"/>
      <c r="C48" s="71"/>
      <c r="D48" s="62"/>
      <c r="E48" s="62"/>
      <c r="F48" s="62"/>
    </row>
    <row r="49" spans="1:17" x14ac:dyDescent="0.2">
      <c r="A49" s="116"/>
      <c r="B49" s="178"/>
      <c r="C49" s="71"/>
      <c r="D49" s="62"/>
      <c r="E49" s="62"/>
      <c r="F49" s="62"/>
    </row>
    <row r="50" spans="1:17" x14ac:dyDescent="0.2">
      <c r="A50" s="166"/>
      <c r="B50" s="161"/>
      <c r="C50" s="179"/>
      <c r="D50" s="62"/>
      <c r="E50" s="62"/>
      <c r="F50" s="62"/>
    </row>
    <row r="51" spans="1:17" ht="12.75" x14ac:dyDescent="0.2">
      <c r="A51" s="191"/>
      <c r="B51" s="192" t="s">
        <v>152</v>
      </c>
      <c r="C51" s="180"/>
      <c r="D51" s="181"/>
      <c r="E51" s="193">
        <f>F95</f>
        <v>1221523.317</v>
      </c>
      <c r="F51" s="62"/>
    </row>
    <row r="52" spans="1:17" ht="14.25" x14ac:dyDescent="0.2">
      <c r="A52" s="194"/>
      <c r="B52" s="132"/>
      <c r="C52" s="173"/>
      <c r="D52" s="62"/>
      <c r="E52" s="62"/>
      <c r="F52" s="62"/>
    </row>
    <row r="53" spans="1:17" ht="14.25" x14ac:dyDescent="0.2">
      <c r="A53" s="182"/>
      <c r="B53" s="195" t="s">
        <v>7</v>
      </c>
      <c r="C53" s="180"/>
      <c r="D53" s="181"/>
      <c r="E53" s="193">
        <f>0.21*E51</f>
        <v>256519.89657000001</v>
      </c>
      <c r="F53" s="62"/>
    </row>
    <row r="54" spans="1:17" ht="14.25" x14ac:dyDescent="0.2">
      <c r="A54" s="182"/>
      <c r="B54" s="132"/>
      <c r="C54" s="173"/>
      <c r="D54" s="62"/>
      <c r="E54" s="62"/>
      <c r="F54" s="62"/>
    </row>
    <row r="55" spans="1:17" ht="12.75" x14ac:dyDescent="0.2">
      <c r="A55" s="62"/>
      <c r="B55" s="196" t="s">
        <v>116</v>
      </c>
      <c r="C55" s="180"/>
      <c r="D55" s="181"/>
      <c r="E55" s="193">
        <f>SUM(E51:E53)</f>
        <v>1478043.2135700001</v>
      </c>
      <c r="F55" s="62"/>
    </row>
    <row r="56" spans="1:17" x14ac:dyDescent="0.2">
      <c r="A56" s="62"/>
      <c r="B56" s="132"/>
      <c r="C56" s="173"/>
      <c r="D56" s="62"/>
      <c r="E56" s="62"/>
      <c r="F56" s="62"/>
    </row>
    <row r="57" spans="1:17" x14ac:dyDescent="0.2">
      <c r="A57" s="62"/>
      <c r="B57" s="132"/>
      <c r="C57" s="173"/>
      <c r="D57" s="62"/>
      <c r="E57" s="62"/>
      <c r="F57" s="62"/>
    </row>
    <row r="58" spans="1:17" x14ac:dyDescent="0.2">
      <c r="A58" s="62"/>
      <c r="B58" s="62"/>
      <c r="C58" s="173"/>
      <c r="D58" s="62"/>
      <c r="E58" s="62"/>
      <c r="F58" s="62"/>
    </row>
    <row r="59" spans="1:17" x14ac:dyDescent="0.2">
      <c r="A59" s="62"/>
      <c r="B59" s="132"/>
      <c r="C59" s="173"/>
      <c r="D59" s="62"/>
      <c r="E59" s="62"/>
      <c r="F59" s="62"/>
    </row>
    <row r="60" spans="1:17" x14ac:dyDescent="0.2">
      <c r="A60" s="62"/>
      <c r="B60" s="132"/>
      <c r="C60" s="173"/>
      <c r="D60" s="62"/>
      <c r="E60" s="62"/>
      <c r="F60" s="62"/>
    </row>
    <row r="61" spans="1:17" x14ac:dyDescent="0.2">
      <c r="A61" s="62"/>
      <c r="B61" s="132"/>
      <c r="C61" s="173"/>
      <c r="D61" s="62"/>
      <c r="E61" s="62"/>
      <c r="F61" s="62"/>
    </row>
    <row r="62" spans="1:17" x14ac:dyDescent="0.2">
      <c r="A62" s="189"/>
      <c r="B62" s="189"/>
      <c r="C62" s="116"/>
      <c r="D62" s="128"/>
      <c r="E62" s="128"/>
      <c r="F62" s="128"/>
      <c r="L62" s="23"/>
      <c r="M62" s="24"/>
      <c r="N62" s="23"/>
      <c r="O62" s="23"/>
      <c r="P62" s="23"/>
      <c r="Q62" s="32"/>
    </row>
    <row r="63" spans="1:17" x14ac:dyDescent="0.2">
      <c r="A63" s="62"/>
      <c r="B63" s="62"/>
      <c r="C63" s="62"/>
      <c r="D63" s="62"/>
      <c r="E63" s="62"/>
      <c r="F63" s="62"/>
      <c r="L63" s="6"/>
      <c r="M63" s="7"/>
      <c r="N63" s="12"/>
      <c r="O63" s="12"/>
      <c r="P63" s="12"/>
      <c r="Q63" s="39"/>
    </row>
    <row r="64" spans="1:17" x14ac:dyDescent="0.2">
      <c r="A64" s="62"/>
      <c r="B64" s="62"/>
      <c r="C64" s="62"/>
      <c r="D64" s="62"/>
      <c r="E64" s="62"/>
      <c r="F64" s="62"/>
      <c r="L64" s="6"/>
      <c r="M64" s="7"/>
      <c r="N64" s="12"/>
      <c r="O64" s="12"/>
      <c r="P64" s="12"/>
      <c r="Q64" s="12"/>
    </row>
    <row r="65" spans="1:17" ht="12.75" customHeight="1" x14ac:dyDescent="0.2">
      <c r="A65" s="62"/>
      <c r="B65" s="62"/>
      <c r="C65" s="62"/>
      <c r="D65" s="62"/>
      <c r="E65" s="62"/>
      <c r="F65" s="62"/>
      <c r="L65" s="33"/>
      <c r="M65" s="40"/>
      <c r="N65" s="29"/>
      <c r="O65" s="5"/>
      <c r="P65" s="36"/>
      <c r="Q65" s="36"/>
    </row>
    <row r="66" spans="1:17" ht="12.75" customHeight="1" x14ac:dyDescent="0.2">
      <c r="A66" s="62"/>
      <c r="B66" s="62"/>
      <c r="C66" s="62"/>
      <c r="D66" s="62"/>
      <c r="E66" s="62"/>
      <c r="F66" s="62"/>
      <c r="L66" s="33"/>
      <c r="M66" s="40"/>
      <c r="N66" s="29"/>
      <c r="O66" s="5"/>
      <c r="P66" s="36"/>
      <c r="Q66" s="36"/>
    </row>
    <row r="67" spans="1:17" ht="12.75" customHeight="1" x14ac:dyDescent="0.2">
      <c r="A67" s="62"/>
      <c r="B67" s="62"/>
      <c r="C67" s="62"/>
      <c r="D67" s="62"/>
      <c r="E67" s="62"/>
      <c r="F67" s="62"/>
      <c r="L67" s="33"/>
      <c r="M67" s="40"/>
      <c r="N67" s="29"/>
      <c r="O67" s="5"/>
      <c r="P67" s="36"/>
      <c r="Q67" s="36"/>
    </row>
    <row r="68" spans="1:17" x14ac:dyDescent="0.2">
      <c r="A68" s="62"/>
      <c r="B68" s="62"/>
      <c r="C68" s="62"/>
      <c r="D68" s="62"/>
      <c r="E68" s="62"/>
      <c r="F68" s="62"/>
      <c r="L68" s="33"/>
      <c r="M68" s="4"/>
      <c r="N68" s="29"/>
      <c r="O68" s="5"/>
      <c r="P68" s="41"/>
      <c r="Q68" s="36"/>
    </row>
    <row r="69" spans="1:17" x14ac:dyDescent="0.2">
      <c r="A69" s="62"/>
      <c r="B69" s="62"/>
      <c r="C69" s="62"/>
      <c r="D69" s="62"/>
      <c r="E69" s="62"/>
      <c r="F69" s="62"/>
      <c r="L69" s="33"/>
      <c r="N69" s="29"/>
      <c r="O69" s="5"/>
      <c r="Q69" s="36"/>
    </row>
    <row r="70" spans="1:17" x14ac:dyDescent="0.2">
      <c r="A70" s="62"/>
      <c r="B70" s="62"/>
      <c r="C70" s="62"/>
      <c r="D70" s="62"/>
      <c r="E70" s="62"/>
      <c r="F70" s="62"/>
      <c r="L70" s="33"/>
      <c r="M70" s="1"/>
      <c r="N70" s="29"/>
      <c r="O70" s="5"/>
      <c r="Q70" s="36"/>
    </row>
    <row r="71" spans="1:17" x14ac:dyDescent="0.2">
      <c r="A71" s="62"/>
      <c r="B71" s="62"/>
      <c r="C71" s="62"/>
      <c r="D71" s="62"/>
      <c r="E71" s="62"/>
      <c r="F71" s="62"/>
      <c r="N71" s="29"/>
      <c r="O71" s="5"/>
      <c r="Q71" s="41"/>
    </row>
    <row r="72" spans="1:17" x14ac:dyDescent="0.2">
      <c r="A72" s="62"/>
      <c r="B72" s="62"/>
      <c r="C72" s="62"/>
      <c r="D72" s="62"/>
      <c r="E72" s="62"/>
      <c r="F72" s="62"/>
      <c r="M72" s="7"/>
      <c r="N72" s="3"/>
      <c r="O72" s="3"/>
      <c r="P72" s="26"/>
      <c r="Q72" s="26"/>
    </row>
    <row r="73" spans="1:17" x14ac:dyDescent="0.2">
      <c r="A73" s="62"/>
      <c r="B73" s="62"/>
      <c r="C73" s="62"/>
      <c r="D73" s="62"/>
      <c r="E73" s="62"/>
      <c r="F73" s="62"/>
      <c r="L73" s="5"/>
      <c r="M73" s="1"/>
      <c r="N73" s="3"/>
      <c r="O73" s="3"/>
      <c r="P73" s="26"/>
      <c r="Q73" s="27"/>
    </row>
    <row r="74" spans="1:17" x14ac:dyDescent="0.2">
      <c r="A74" s="62"/>
      <c r="B74" s="62"/>
      <c r="C74" s="62"/>
      <c r="D74" s="62"/>
      <c r="E74" s="62"/>
      <c r="F74" s="62"/>
      <c r="L74" s="5"/>
      <c r="M74" s="1"/>
      <c r="N74" s="3"/>
      <c r="O74" s="3"/>
      <c r="P74" s="26"/>
      <c r="Q74" s="27"/>
    </row>
    <row r="75" spans="1:17" x14ac:dyDescent="0.2">
      <c r="A75" s="62"/>
      <c r="B75" s="62"/>
      <c r="C75" s="62"/>
      <c r="D75" s="62"/>
      <c r="E75" s="62"/>
      <c r="F75" s="62"/>
      <c r="L75" s="5"/>
      <c r="M75" s="1"/>
      <c r="N75" s="29"/>
      <c r="O75" s="5"/>
      <c r="P75" s="27"/>
      <c r="Q75" s="27"/>
    </row>
    <row r="76" spans="1:17" x14ac:dyDescent="0.2">
      <c r="A76" s="62"/>
      <c r="B76" s="62"/>
      <c r="C76" s="62"/>
      <c r="D76" s="62"/>
      <c r="E76" s="62"/>
      <c r="F76" s="62"/>
      <c r="L76" s="5"/>
      <c r="M76" s="1"/>
      <c r="N76" s="29"/>
      <c r="O76" s="5"/>
      <c r="P76" s="27"/>
      <c r="Q76" s="27"/>
    </row>
    <row r="77" spans="1:17" x14ac:dyDescent="0.2">
      <c r="A77" s="62"/>
      <c r="B77" s="62"/>
      <c r="C77" s="62"/>
      <c r="D77" s="62"/>
      <c r="E77" s="62"/>
      <c r="F77" s="62"/>
      <c r="L77" s="5"/>
      <c r="M77" s="1"/>
      <c r="N77" s="29"/>
      <c r="O77" s="5"/>
      <c r="P77" s="27"/>
      <c r="Q77" s="27"/>
    </row>
    <row r="78" spans="1:17" x14ac:dyDescent="0.2">
      <c r="A78" s="62"/>
      <c r="B78" s="62"/>
      <c r="C78" s="62"/>
      <c r="D78" s="62"/>
      <c r="E78" s="62"/>
      <c r="F78" s="62"/>
      <c r="L78" s="5"/>
      <c r="M78" s="1"/>
      <c r="N78" s="29"/>
      <c r="O78" s="5"/>
      <c r="P78" s="27"/>
      <c r="Q78" s="27"/>
    </row>
    <row r="79" spans="1:17" x14ac:dyDescent="0.2">
      <c r="A79" s="62"/>
      <c r="B79" s="183" t="s">
        <v>114</v>
      </c>
      <c r="C79" s="62"/>
      <c r="D79" s="62"/>
      <c r="E79" s="62"/>
      <c r="F79" s="62"/>
      <c r="L79" s="5"/>
      <c r="M79" s="1"/>
      <c r="N79" s="3"/>
      <c r="O79" s="3"/>
      <c r="P79" s="3"/>
      <c r="Q79" s="3"/>
    </row>
    <row r="80" spans="1:17" x14ac:dyDescent="0.2">
      <c r="A80" s="62"/>
      <c r="B80" s="62"/>
      <c r="C80" s="62"/>
      <c r="D80" s="62"/>
      <c r="E80" s="62"/>
      <c r="F80" s="62"/>
      <c r="L80" s="5"/>
      <c r="M80" s="1"/>
      <c r="N80" s="29"/>
      <c r="O80" s="5"/>
      <c r="P80" s="27"/>
      <c r="Q80" s="27"/>
    </row>
    <row r="81" spans="1:17" x14ac:dyDescent="0.2">
      <c r="A81" s="62"/>
      <c r="B81" s="183" t="s">
        <v>144</v>
      </c>
      <c r="C81" s="62"/>
      <c r="D81" s="62"/>
      <c r="E81" s="62"/>
      <c r="F81" s="62"/>
      <c r="L81" s="5"/>
      <c r="M81" s="1"/>
      <c r="N81" s="29"/>
      <c r="O81" s="5"/>
      <c r="P81" s="27"/>
      <c r="Q81" s="27"/>
    </row>
    <row r="82" spans="1:17" x14ac:dyDescent="0.2">
      <c r="A82" s="62"/>
      <c r="B82" s="62"/>
      <c r="C82" s="62"/>
      <c r="D82" s="62"/>
      <c r="E82" s="62"/>
      <c r="F82" s="62"/>
    </row>
    <row r="83" spans="1:17" x14ac:dyDescent="0.2">
      <c r="A83" s="62"/>
      <c r="B83" s="62"/>
      <c r="C83" s="62"/>
      <c r="D83" s="62"/>
      <c r="E83" s="62"/>
      <c r="F83" s="62"/>
      <c r="L83" s="6"/>
      <c r="M83" s="7"/>
      <c r="N83" s="3"/>
      <c r="O83" s="3"/>
      <c r="P83" s="26"/>
      <c r="Q83" s="26"/>
    </row>
    <row r="84" spans="1:17" x14ac:dyDescent="0.2">
      <c r="A84" s="62"/>
      <c r="B84" s="62"/>
      <c r="C84" s="62"/>
      <c r="D84" s="62"/>
      <c r="E84" s="62"/>
      <c r="F84" s="62"/>
      <c r="L84" s="5"/>
      <c r="M84" s="1"/>
      <c r="N84" s="29"/>
      <c r="O84" s="5"/>
      <c r="P84" s="27"/>
      <c r="Q84" s="27"/>
    </row>
    <row r="85" spans="1:17" x14ac:dyDescent="0.2">
      <c r="A85" s="62"/>
      <c r="B85" s="62"/>
      <c r="C85" s="62"/>
      <c r="D85" s="62"/>
      <c r="E85" s="62"/>
      <c r="F85" s="62"/>
      <c r="L85" s="5"/>
      <c r="M85" s="1"/>
      <c r="N85" s="29"/>
      <c r="O85" s="5"/>
      <c r="P85" s="12"/>
      <c r="Q85" s="27"/>
    </row>
    <row r="86" spans="1:17" x14ac:dyDescent="0.2">
      <c r="A86" s="62"/>
      <c r="B86" s="62"/>
      <c r="C86" s="62"/>
      <c r="D86" s="62"/>
      <c r="E86" s="62"/>
      <c r="F86" s="62"/>
      <c r="L86" s="5"/>
      <c r="M86" s="1"/>
      <c r="N86" s="29"/>
      <c r="O86" s="5"/>
      <c r="P86" s="27"/>
      <c r="Q86" s="27"/>
    </row>
    <row r="87" spans="1:17" x14ac:dyDescent="0.2">
      <c r="A87" s="62"/>
      <c r="B87" s="62"/>
      <c r="C87" s="62"/>
      <c r="D87" s="62"/>
      <c r="E87" s="62"/>
      <c r="F87" s="62"/>
      <c r="L87" s="5"/>
      <c r="M87" s="1"/>
      <c r="N87" s="29"/>
      <c r="O87" s="5"/>
      <c r="P87" s="27"/>
      <c r="Q87" s="27"/>
    </row>
    <row r="88" spans="1:17" x14ac:dyDescent="0.2">
      <c r="A88" s="62"/>
      <c r="B88" s="62"/>
      <c r="C88" s="62"/>
      <c r="D88" s="62"/>
      <c r="E88" s="62"/>
      <c r="F88" s="62"/>
      <c r="L88" s="5"/>
      <c r="M88" s="1"/>
      <c r="N88" s="29"/>
      <c r="O88" s="5"/>
      <c r="P88" s="27"/>
      <c r="Q88" s="27"/>
    </row>
    <row r="89" spans="1:17" x14ac:dyDescent="0.2">
      <c r="A89" s="62"/>
      <c r="B89" s="62"/>
      <c r="C89" s="62"/>
      <c r="D89" s="62"/>
      <c r="E89" s="62"/>
      <c r="F89" s="62"/>
      <c r="L89" s="5"/>
      <c r="M89" s="1"/>
      <c r="N89" s="29"/>
      <c r="O89" s="5"/>
      <c r="P89" s="27"/>
      <c r="Q89" s="27"/>
    </row>
    <row r="90" spans="1:17" x14ac:dyDescent="0.2">
      <c r="A90" s="62"/>
      <c r="B90" s="62"/>
      <c r="C90" s="62"/>
      <c r="D90" s="62"/>
      <c r="E90" s="62"/>
      <c r="F90" s="62"/>
      <c r="L90" s="5"/>
      <c r="M90" s="1"/>
      <c r="N90" s="3"/>
      <c r="O90" s="3"/>
      <c r="P90" s="26"/>
      <c r="Q90" s="26"/>
    </row>
    <row r="91" spans="1:17" x14ac:dyDescent="0.2">
      <c r="A91" s="62"/>
      <c r="B91" s="62"/>
      <c r="C91" s="62"/>
      <c r="D91" s="62"/>
      <c r="E91" s="62"/>
      <c r="F91" s="62"/>
      <c r="L91" s="6"/>
      <c r="M91" s="7"/>
      <c r="N91" s="3"/>
      <c r="O91" s="3"/>
      <c r="P91" s="26"/>
      <c r="Q91" s="26"/>
    </row>
    <row r="92" spans="1:17" x14ac:dyDescent="0.2">
      <c r="A92" s="62"/>
      <c r="B92" s="62"/>
      <c r="C92" s="62"/>
      <c r="D92" s="62"/>
      <c r="E92" s="62"/>
      <c r="F92" s="62"/>
      <c r="L92" s="5"/>
      <c r="M92" s="1"/>
      <c r="N92" s="29"/>
      <c r="O92" s="5"/>
      <c r="P92" s="27"/>
      <c r="Q92" s="27"/>
    </row>
    <row r="93" spans="1:17" x14ac:dyDescent="0.2">
      <c r="A93" s="48" t="s">
        <v>5</v>
      </c>
      <c r="B93" s="49" t="s">
        <v>6</v>
      </c>
      <c r="C93" s="48" t="s">
        <v>0</v>
      </c>
      <c r="D93" s="48" t="s">
        <v>1</v>
      </c>
      <c r="E93" s="48" t="s">
        <v>8</v>
      </c>
      <c r="F93" s="50" t="s">
        <v>9</v>
      </c>
      <c r="L93" s="5"/>
      <c r="M93" s="1"/>
      <c r="N93" s="3"/>
      <c r="O93" s="3"/>
      <c r="P93" s="27"/>
      <c r="Q93" s="27"/>
    </row>
    <row r="94" spans="1:17" x14ac:dyDescent="0.2">
      <c r="A94" s="48"/>
      <c r="B94" s="49"/>
      <c r="C94" s="48"/>
      <c r="D94" s="48"/>
      <c r="E94" s="48" t="s">
        <v>96</v>
      </c>
      <c r="F94" s="50" t="s">
        <v>96</v>
      </c>
      <c r="L94" s="5"/>
      <c r="M94" s="1"/>
      <c r="N94" s="3"/>
      <c r="O94" s="3"/>
      <c r="P94" s="27"/>
      <c r="Q94" s="27"/>
    </row>
    <row r="95" spans="1:17" ht="12.75" thickBot="1" x14ac:dyDescent="0.25">
      <c r="A95" s="197"/>
      <c r="B95" s="198" t="s">
        <v>152</v>
      </c>
      <c r="C95" s="74"/>
      <c r="D95" s="74"/>
      <c r="E95" s="74"/>
      <c r="F95" s="75">
        <f>F174</f>
        <v>1221523.317</v>
      </c>
      <c r="L95" s="5"/>
      <c r="M95" s="1"/>
      <c r="N95" s="3"/>
      <c r="O95" s="3"/>
      <c r="P95" s="27"/>
      <c r="Q95" s="27"/>
    </row>
    <row r="96" spans="1:17" x14ac:dyDescent="0.2">
      <c r="A96" s="190"/>
      <c r="B96" s="199"/>
      <c r="C96" s="78"/>
      <c r="D96" s="78"/>
      <c r="E96" s="78"/>
      <c r="F96" s="79"/>
      <c r="L96" s="5"/>
      <c r="M96" s="1"/>
      <c r="N96" s="3"/>
      <c r="O96" s="3"/>
      <c r="P96" s="27"/>
      <c r="Q96" s="27"/>
    </row>
    <row r="97" spans="1:17" x14ac:dyDescent="0.2">
      <c r="A97" s="190"/>
      <c r="B97" s="199"/>
      <c r="C97" s="78"/>
      <c r="D97" s="78"/>
      <c r="E97" s="78"/>
      <c r="F97" s="79"/>
      <c r="L97" s="5"/>
      <c r="M97" s="1"/>
      <c r="N97" s="3"/>
      <c r="O97" s="3"/>
      <c r="P97" s="27"/>
      <c r="Q97" s="27"/>
    </row>
    <row r="98" spans="1:17" x14ac:dyDescent="0.2">
      <c r="A98" s="190" t="s">
        <v>11</v>
      </c>
      <c r="B98" s="199" t="s">
        <v>43</v>
      </c>
      <c r="C98" s="78"/>
      <c r="D98" s="78"/>
      <c r="E98" s="78"/>
      <c r="F98" s="78"/>
      <c r="L98" s="5"/>
      <c r="M98" s="1"/>
      <c r="N98" s="3"/>
      <c r="O98" s="3"/>
      <c r="P98" s="27"/>
      <c r="Q98" s="27"/>
    </row>
    <row r="99" spans="1:17" ht="24" x14ac:dyDescent="0.2">
      <c r="A99" s="80" t="s">
        <v>12</v>
      </c>
      <c r="B99" s="81" t="s">
        <v>149</v>
      </c>
      <c r="C99" s="82">
        <v>3</v>
      </c>
      <c r="D99" s="83" t="s">
        <v>2</v>
      </c>
      <c r="E99" s="82">
        <v>183384.6</v>
      </c>
      <c r="F99" s="84">
        <f t="shared" ref="F99:F104" si="0">E99*C99</f>
        <v>550153.80000000005</v>
      </c>
      <c r="L99" s="5"/>
      <c r="M99" s="1"/>
      <c r="N99" s="3"/>
      <c r="O99" s="3"/>
      <c r="P99" s="27"/>
      <c r="Q99" s="27"/>
    </row>
    <row r="100" spans="1:17" x14ac:dyDescent="0.2">
      <c r="A100" s="80" t="s">
        <v>67</v>
      </c>
      <c r="B100" s="86" t="s">
        <v>66</v>
      </c>
      <c r="C100" s="87">
        <v>1</v>
      </c>
      <c r="D100" s="88" t="s">
        <v>2</v>
      </c>
      <c r="E100" s="87">
        <v>47904.15</v>
      </c>
      <c r="F100" s="184">
        <f t="shared" si="0"/>
        <v>47904.15</v>
      </c>
      <c r="L100" s="5"/>
      <c r="M100" s="1"/>
      <c r="N100" s="3"/>
      <c r="O100" s="3"/>
      <c r="P100" s="27"/>
      <c r="Q100" s="27"/>
    </row>
    <row r="101" spans="1:17" x14ac:dyDescent="0.2">
      <c r="A101" s="91" t="s">
        <v>85</v>
      </c>
      <c r="B101" s="62" t="s">
        <v>84</v>
      </c>
      <c r="C101" s="87">
        <v>1</v>
      </c>
      <c r="D101" s="88" t="s">
        <v>2</v>
      </c>
      <c r="E101" s="87">
        <v>13911.45</v>
      </c>
      <c r="F101" s="184">
        <f t="shared" si="0"/>
        <v>13911.45</v>
      </c>
      <c r="L101" s="5"/>
      <c r="M101" s="1"/>
      <c r="N101" s="29"/>
      <c r="O101" s="5"/>
      <c r="P101" s="27"/>
      <c r="Q101" s="27"/>
    </row>
    <row r="102" spans="1:17" x14ac:dyDescent="0.2">
      <c r="A102" s="91" t="s">
        <v>86</v>
      </c>
      <c r="B102" s="93" t="s">
        <v>87</v>
      </c>
      <c r="C102" s="94">
        <v>1</v>
      </c>
      <c r="D102" s="95" t="s">
        <v>2</v>
      </c>
      <c r="E102" s="94">
        <v>2478</v>
      </c>
      <c r="F102" s="185">
        <f t="shared" si="0"/>
        <v>2478</v>
      </c>
      <c r="L102" s="5"/>
      <c r="M102" s="1"/>
      <c r="N102" s="29"/>
      <c r="O102" s="5"/>
      <c r="P102" s="27"/>
      <c r="Q102" s="27"/>
    </row>
    <row r="103" spans="1:17" x14ac:dyDescent="0.2">
      <c r="A103" s="97" t="s">
        <v>118</v>
      </c>
      <c r="B103" s="93" t="s">
        <v>117</v>
      </c>
      <c r="C103" s="87">
        <v>1</v>
      </c>
      <c r="D103" s="88" t="s">
        <v>2</v>
      </c>
      <c r="E103" s="87">
        <v>152250</v>
      </c>
      <c r="F103" s="184">
        <f t="shared" si="0"/>
        <v>152250</v>
      </c>
      <c r="L103" s="5"/>
      <c r="M103" s="1"/>
      <c r="N103" s="29"/>
      <c r="O103" s="5"/>
      <c r="P103" s="27"/>
      <c r="Q103" s="27"/>
    </row>
    <row r="104" spans="1:17" ht="24" x14ac:dyDescent="0.2">
      <c r="A104" s="97" t="s">
        <v>141</v>
      </c>
      <c r="B104" s="93" t="s">
        <v>150</v>
      </c>
      <c r="C104" s="98">
        <v>2</v>
      </c>
      <c r="D104" s="99" t="s">
        <v>2</v>
      </c>
      <c r="E104" s="98">
        <v>95831.400000000009</v>
      </c>
      <c r="F104" s="103">
        <f t="shared" si="0"/>
        <v>191662.80000000002</v>
      </c>
      <c r="L104" s="5"/>
      <c r="M104" s="1"/>
      <c r="N104" s="29"/>
      <c r="O104" s="5"/>
      <c r="P104" s="27"/>
      <c r="Q104" s="27"/>
    </row>
    <row r="105" spans="1:17" x14ac:dyDescent="0.2">
      <c r="A105" s="186"/>
      <c r="B105" s="93"/>
      <c r="C105" s="98"/>
      <c r="D105" s="99"/>
      <c r="E105" s="98">
        <v>0</v>
      </c>
      <c r="F105" s="103"/>
      <c r="L105" s="5"/>
      <c r="M105" s="1"/>
      <c r="N105" s="29"/>
      <c r="O105" s="5"/>
      <c r="P105" s="27"/>
      <c r="Q105" s="27"/>
    </row>
    <row r="106" spans="1:17" x14ac:dyDescent="0.2">
      <c r="A106" s="102"/>
      <c r="B106" s="93"/>
      <c r="C106" s="98"/>
      <c r="D106" s="99"/>
      <c r="F106" s="103"/>
      <c r="L106" s="5"/>
      <c r="M106" s="1"/>
      <c r="N106" s="29"/>
      <c r="O106" s="5"/>
      <c r="P106" s="27"/>
      <c r="Q106" s="27"/>
    </row>
    <row r="107" spans="1:17" ht="24" x14ac:dyDescent="0.2">
      <c r="A107" s="200" t="s">
        <v>13</v>
      </c>
      <c r="B107" s="199" t="s">
        <v>138</v>
      </c>
      <c r="C107" s="94"/>
      <c r="D107" s="95"/>
      <c r="F107" s="65"/>
      <c r="L107" s="5"/>
      <c r="M107" s="42"/>
      <c r="N107" s="28"/>
      <c r="O107" s="43"/>
      <c r="P107" s="12"/>
      <c r="Q107" s="26"/>
    </row>
    <row r="108" spans="1:17" ht="13.5" x14ac:dyDescent="0.2">
      <c r="A108" s="105" t="s">
        <v>14</v>
      </c>
      <c r="B108" s="106" t="s">
        <v>76</v>
      </c>
      <c r="C108" s="107">
        <v>2</v>
      </c>
      <c r="D108" s="107" t="s">
        <v>2</v>
      </c>
      <c r="E108" s="107">
        <v>3040.8</v>
      </c>
      <c r="F108" s="109">
        <f t="shared" ref="F108:F118" si="1">E108*C108</f>
        <v>6081.6</v>
      </c>
      <c r="L108" s="5"/>
      <c r="M108" s="1"/>
      <c r="N108" s="29"/>
      <c r="O108" s="29"/>
      <c r="P108" s="44"/>
      <c r="Q108" s="26"/>
    </row>
    <row r="109" spans="1:17" ht="13.5" x14ac:dyDescent="0.2">
      <c r="A109" s="110"/>
      <c r="B109" s="106" t="s">
        <v>101</v>
      </c>
      <c r="C109" s="107">
        <v>1</v>
      </c>
      <c r="D109" s="107" t="s">
        <v>2</v>
      </c>
      <c r="E109" s="107">
        <v>2609.25</v>
      </c>
      <c r="F109" s="109">
        <f t="shared" si="1"/>
        <v>2609.25</v>
      </c>
      <c r="L109" s="5"/>
      <c r="M109" s="45"/>
      <c r="N109" s="46"/>
      <c r="O109" s="47"/>
      <c r="P109" s="44"/>
      <c r="Q109" s="26"/>
    </row>
    <row r="110" spans="1:17" x14ac:dyDescent="0.2">
      <c r="A110" s="111" t="s">
        <v>15</v>
      </c>
      <c r="B110" s="112" t="s">
        <v>77</v>
      </c>
      <c r="C110" s="113">
        <v>5</v>
      </c>
      <c r="D110" s="111" t="s">
        <v>3</v>
      </c>
      <c r="E110" s="113">
        <v>1380.75</v>
      </c>
      <c r="F110" s="109">
        <f t="shared" si="1"/>
        <v>6903.75</v>
      </c>
      <c r="L110" s="3"/>
      <c r="M110" s="1"/>
      <c r="N110" s="3"/>
      <c r="O110" s="3"/>
      <c r="P110" s="27"/>
      <c r="Q110" s="26"/>
    </row>
    <row r="111" spans="1:17" x14ac:dyDescent="0.2">
      <c r="A111" s="111" t="s">
        <v>16</v>
      </c>
      <c r="B111" s="112" t="s">
        <v>78</v>
      </c>
      <c r="C111" s="113">
        <v>1</v>
      </c>
      <c r="D111" s="111" t="s">
        <v>3</v>
      </c>
      <c r="E111" s="113">
        <v>1481.55</v>
      </c>
      <c r="F111" s="109">
        <f t="shared" si="1"/>
        <v>1481.55</v>
      </c>
      <c r="M111" s="1"/>
      <c r="N111" s="3"/>
      <c r="O111" s="3"/>
      <c r="P111" s="26"/>
      <c r="Q111" s="26"/>
    </row>
    <row r="112" spans="1:17" x14ac:dyDescent="0.2">
      <c r="A112" s="111" t="s">
        <v>17</v>
      </c>
      <c r="B112" s="114" t="s">
        <v>79</v>
      </c>
      <c r="C112" s="113">
        <v>14</v>
      </c>
      <c r="D112" s="111" t="s">
        <v>3</v>
      </c>
      <c r="E112" s="113">
        <v>459.90000000000003</v>
      </c>
      <c r="F112" s="109">
        <f t="shared" si="1"/>
        <v>6438.6</v>
      </c>
      <c r="L112" s="6"/>
      <c r="M112" s="7"/>
      <c r="N112" s="1"/>
      <c r="O112" s="1"/>
      <c r="P112" s="1"/>
      <c r="Q112" s="1"/>
    </row>
    <row r="113" spans="1:17" x14ac:dyDescent="0.2">
      <c r="A113" s="111" t="s">
        <v>18</v>
      </c>
      <c r="B113" s="115" t="s">
        <v>81</v>
      </c>
      <c r="C113" s="116">
        <v>4</v>
      </c>
      <c r="D113" s="116" t="s">
        <v>2</v>
      </c>
      <c r="E113" s="116">
        <v>383.25</v>
      </c>
      <c r="F113" s="116">
        <f t="shared" si="1"/>
        <v>1533</v>
      </c>
      <c r="L113" s="5"/>
      <c r="M113" s="1"/>
      <c r="N113" s="29"/>
      <c r="O113" s="5"/>
      <c r="P113" s="27"/>
      <c r="Q113" s="27"/>
    </row>
    <row r="114" spans="1:17" x14ac:dyDescent="0.2">
      <c r="A114" s="111" t="s">
        <v>19</v>
      </c>
      <c r="B114" s="112" t="s">
        <v>82</v>
      </c>
      <c r="C114" s="82">
        <f>1+1</f>
        <v>2</v>
      </c>
      <c r="D114" s="83" t="s">
        <v>2</v>
      </c>
      <c r="E114" s="82">
        <v>2358.3000000000002</v>
      </c>
      <c r="F114" s="85">
        <f t="shared" si="1"/>
        <v>4716.6000000000004</v>
      </c>
      <c r="L114" s="5"/>
      <c r="M114" s="1"/>
      <c r="N114" s="29"/>
      <c r="O114" s="5"/>
      <c r="P114" s="27"/>
      <c r="Q114" s="27"/>
    </row>
    <row r="115" spans="1:17" x14ac:dyDescent="0.2">
      <c r="A115" s="111" t="s">
        <v>20</v>
      </c>
      <c r="B115" s="112" t="s">
        <v>80</v>
      </c>
      <c r="C115" s="87">
        <v>4</v>
      </c>
      <c r="D115" s="88" t="s">
        <v>2</v>
      </c>
      <c r="E115" s="87">
        <v>2084.25</v>
      </c>
      <c r="F115" s="90">
        <f t="shared" si="1"/>
        <v>8337</v>
      </c>
      <c r="L115" s="5"/>
      <c r="M115" s="1"/>
      <c r="N115" s="29"/>
      <c r="O115" s="5"/>
      <c r="P115" s="27"/>
      <c r="Q115" s="27"/>
    </row>
    <row r="116" spans="1:17" x14ac:dyDescent="0.2">
      <c r="A116" s="110" t="s">
        <v>34</v>
      </c>
      <c r="B116" s="106" t="s">
        <v>126</v>
      </c>
      <c r="C116" s="94">
        <v>10</v>
      </c>
      <c r="D116" s="95" t="s">
        <v>128</v>
      </c>
      <c r="E116" s="94">
        <v>115.5</v>
      </c>
      <c r="F116" s="96">
        <f t="shared" si="1"/>
        <v>1155</v>
      </c>
      <c r="L116" s="5"/>
      <c r="M116" s="1"/>
      <c r="N116" s="29"/>
      <c r="O116" s="5"/>
      <c r="P116" s="27"/>
      <c r="Q116" s="27"/>
    </row>
    <row r="117" spans="1:17" x14ac:dyDescent="0.2">
      <c r="A117" s="111" t="s">
        <v>35</v>
      </c>
      <c r="B117" s="106" t="s">
        <v>127</v>
      </c>
      <c r="C117" s="87">
        <v>2</v>
      </c>
      <c r="D117" s="88" t="s">
        <v>2</v>
      </c>
      <c r="E117" s="87">
        <v>892.5</v>
      </c>
      <c r="F117" s="90">
        <f t="shared" si="1"/>
        <v>1785</v>
      </c>
      <c r="L117" s="5"/>
      <c r="M117" s="1"/>
      <c r="N117" s="29"/>
      <c r="O117" s="5"/>
      <c r="P117" s="27"/>
      <c r="Q117" s="27"/>
    </row>
    <row r="118" spans="1:17" x14ac:dyDescent="0.2">
      <c r="A118" s="111" t="s">
        <v>36</v>
      </c>
      <c r="B118" s="106" t="s">
        <v>129</v>
      </c>
      <c r="C118" s="87">
        <v>3</v>
      </c>
      <c r="D118" s="88" t="s">
        <v>2</v>
      </c>
      <c r="E118" s="87">
        <v>957.6</v>
      </c>
      <c r="F118" s="90">
        <f t="shared" si="1"/>
        <v>2872.8</v>
      </c>
      <c r="L118" s="5"/>
      <c r="M118" s="1"/>
      <c r="N118" s="29"/>
      <c r="O118" s="5"/>
      <c r="P118" s="27"/>
      <c r="Q118" s="27"/>
    </row>
    <row r="119" spans="1:17" x14ac:dyDescent="0.2">
      <c r="A119" s="62"/>
      <c r="B119" s="62"/>
      <c r="C119" s="62"/>
      <c r="D119" s="62"/>
      <c r="F119" s="62"/>
      <c r="L119" s="3"/>
      <c r="M119" s="1"/>
      <c r="N119" s="29"/>
      <c r="O119" s="5"/>
      <c r="P119" s="27"/>
      <c r="Q119" s="27"/>
    </row>
    <row r="120" spans="1:17" x14ac:dyDescent="0.2">
      <c r="A120" s="201"/>
      <c r="B120" s="202" t="s">
        <v>103</v>
      </c>
      <c r="C120" s="119"/>
      <c r="D120" s="119"/>
      <c r="F120" s="120"/>
      <c r="M120" s="1"/>
      <c r="N120" s="3"/>
      <c r="O120" s="3"/>
      <c r="P120" s="26"/>
      <c r="Q120" s="26"/>
    </row>
    <row r="121" spans="1:17" x14ac:dyDescent="0.2">
      <c r="A121" s="83" t="s">
        <v>37</v>
      </c>
      <c r="B121" s="115" t="s">
        <v>44</v>
      </c>
      <c r="C121" s="121">
        <v>14</v>
      </c>
      <c r="D121" s="95" t="s">
        <v>2</v>
      </c>
      <c r="E121" s="121">
        <v>606.9</v>
      </c>
      <c r="F121" s="122">
        <f t="shared" ref="F121:F126" si="2">E121*C121</f>
        <v>8496.6</v>
      </c>
      <c r="L121" s="6"/>
      <c r="M121" s="7"/>
      <c r="Q121" s="27"/>
    </row>
    <row r="122" spans="1:17" x14ac:dyDescent="0.2">
      <c r="A122" s="83" t="s">
        <v>38</v>
      </c>
      <c r="B122" s="112" t="s">
        <v>83</v>
      </c>
      <c r="C122" s="113">
        <v>5</v>
      </c>
      <c r="D122" s="83" t="s">
        <v>2</v>
      </c>
      <c r="E122" s="113">
        <v>466.20000000000005</v>
      </c>
      <c r="F122" s="109">
        <f t="shared" si="2"/>
        <v>2331</v>
      </c>
      <c r="L122" s="5"/>
      <c r="M122" s="1"/>
      <c r="N122" s="29"/>
      <c r="O122" s="5"/>
      <c r="P122" s="27"/>
      <c r="Q122" s="28"/>
    </row>
    <row r="123" spans="1:17" x14ac:dyDescent="0.2">
      <c r="A123" s="83" t="s">
        <v>39</v>
      </c>
      <c r="B123" s="112" t="s">
        <v>45</v>
      </c>
      <c r="C123" s="113">
        <v>3</v>
      </c>
      <c r="D123" s="83" t="s">
        <v>2</v>
      </c>
      <c r="E123" s="113">
        <v>656.25</v>
      </c>
      <c r="F123" s="109">
        <f t="shared" si="2"/>
        <v>1968.75</v>
      </c>
      <c r="L123" s="5"/>
      <c r="M123" s="1"/>
      <c r="N123" s="3"/>
      <c r="O123" s="3"/>
      <c r="P123" s="26"/>
      <c r="Q123" s="28"/>
    </row>
    <row r="124" spans="1:17" x14ac:dyDescent="0.2">
      <c r="A124" s="105" t="s">
        <v>52</v>
      </c>
      <c r="B124" s="112" t="s">
        <v>46</v>
      </c>
      <c r="C124" s="113">
        <v>3</v>
      </c>
      <c r="D124" s="83" t="s">
        <v>2</v>
      </c>
      <c r="E124" s="113">
        <v>619.5</v>
      </c>
      <c r="F124" s="109">
        <f t="shared" si="2"/>
        <v>1858.5</v>
      </c>
      <c r="L124" s="5"/>
      <c r="M124" s="1"/>
      <c r="N124" s="29"/>
      <c r="O124" s="5"/>
      <c r="P124" s="27"/>
      <c r="Q124" s="28"/>
    </row>
    <row r="125" spans="1:17" x14ac:dyDescent="0.2">
      <c r="A125" s="124" t="s">
        <v>53</v>
      </c>
      <c r="B125" s="112" t="s">
        <v>48</v>
      </c>
      <c r="C125" s="113">
        <v>3</v>
      </c>
      <c r="D125" s="83" t="s">
        <v>2</v>
      </c>
      <c r="E125" s="113">
        <v>982.80000000000007</v>
      </c>
      <c r="F125" s="109">
        <f t="shared" si="2"/>
        <v>2948.4</v>
      </c>
      <c r="L125" s="5"/>
      <c r="M125" s="1"/>
      <c r="N125" s="29"/>
      <c r="O125" s="5"/>
      <c r="P125" s="27"/>
      <c r="Q125" s="28"/>
    </row>
    <row r="126" spans="1:17" x14ac:dyDescent="0.2">
      <c r="A126" s="124" t="s">
        <v>60</v>
      </c>
      <c r="B126" s="125" t="s">
        <v>47</v>
      </c>
      <c r="C126" s="82">
        <v>3</v>
      </c>
      <c r="D126" s="83" t="s">
        <v>2</v>
      </c>
      <c r="E126" s="82">
        <v>747.6</v>
      </c>
      <c r="F126" s="85">
        <f t="shared" si="2"/>
        <v>2242.8000000000002</v>
      </c>
      <c r="L126" s="5"/>
      <c r="M126" s="1"/>
      <c r="N126" s="12"/>
      <c r="O126" s="12"/>
      <c r="P126" s="12"/>
      <c r="Q126" s="28"/>
    </row>
    <row r="127" spans="1:17" x14ac:dyDescent="0.2">
      <c r="A127" s="99"/>
      <c r="B127" s="93"/>
      <c r="C127" s="126"/>
      <c r="D127" s="126"/>
      <c r="F127" s="127"/>
      <c r="L127" s="5"/>
      <c r="M127" s="1"/>
      <c r="N127" s="3"/>
      <c r="O127" s="5"/>
      <c r="P127" s="26"/>
      <c r="Q127" s="28"/>
    </row>
    <row r="128" spans="1:17" x14ac:dyDescent="0.2">
      <c r="A128" s="190"/>
      <c r="B128" s="199" t="s">
        <v>102</v>
      </c>
      <c r="C128" s="116"/>
      <c r="D128" s="116"/>
      <c r="F128" s="128"/>
      <c r="L128" s="5"/>
      <c r="M128" s="1"/>
      <c r="N128" s="3"/>
      <c r="O128" s="5"/>
      <c r="P128" s="26"/>
      <c r="Q128" s="28"/>
    </row>
    <row r="129" spans="1:121" x14ac:dyDescent="0.2">
      <c r="A129" s="124" t="s">
        <v>61</v>
      </c>
      <c r="B129" s="125" t="s">
        <v>49</v>
      </c>
      <c r="C129" s="82">
        <v>216</v>
      </c>
      <c r="D129" s="83" t="s">
        <v>2</v>
      </c>
      <c r="E129" s="82">
        <v>68.984999999999999</v>
      </c>
      <c r="F129" s="109">
        <f>E129*C129</f>
        <v>14900.76</v>
      </c>
      <c r="L129" s="5"/>
      <c r="M129" s="1"/>
      <c r="N129" s="12"/>
      <c r="O129" s="5"/>
      <c r="P129" s="12"/>
      <c r="Q129" s="28"/>
    </row>
    <row r="130" spans="1:121" x14ac:dyDescent="0.2">
      <c r="A130" s="124" t="s">
        <v>62</v>
      </c>
      <c r="B130" s="129" t="s">
        <v>50</v>
      </c>
      <c r="C130" s="130">
        <v>216</v>
      </c>
      <c r="D130" s="130" t="s">
        <v>2</v>
      </c>
      <c r="E130" s="130">
        <v>20.191500000000001</v>
      </c>
      <c r="F130" s="109">
        <f t="shared" ref="F130:F135" si="3">E130*C130</f>
        <v>4361.3640000000005</v>
      </c>
      <c r="L130" s="5"/>
      <c r="M130" s="1"/>
      <c r="N130" s="12"/>
      <c r="O130" s="5"/>
      <c r="P130" s="12"/>
      <c r="Q130" s="28"/>
    </row>
    <row r="131" spans="1:121" x14ac:dyDescent="0.2">
      <c r="A131" s="124" t="s">
        <v>91</v>
      </c>
      <c r="B131" s="131" t="s">
        <v>51</v>
      </c>
      <c r="C131" s="119">
        <v>216</v>
      </c>
      <c r="D131" s="119" t="s">
        <v>2</v>
      </c>
      <c r="E131" s="119">
        <v>6.4365000000000006</v>
      </c>
      <c r="F131" s="109">
        <f t="shared" si="3"/>
        <v>1390.2840000000001</v>
      </c>
      <c r="L131" s="1"/>
      <c r="M131" s="1"/>
      <c r="N131" s="30"/>
      <c r="O131" s="10"/>
      <c r="P131" s="31"/>
      <c r="Q131" s="27"/>
    </row>
    <row r="132" spans="1:121" x14ac:dyDescent="0.2">
      <c r="A132" s="124" t="s">
        <v>93</v>
      </c>
      <c r="B132" s="132" t="s">
        <v>54</v>
      </c>
      <c r="C132" s="116">
        <v>8</v>
      </c>
      <c r="D132" s="130" t="s">
        <v>3</v>
      </c>
      <c r="E132" s="116">
        <v>114.45</v>
      </c>
      <c r="F132" s="109">
        <f t="shared" si="3"/>
        <v>915.6</v>
      </c>
      <c r="L132" s="8"/>
      <c r="M132" s="9"/>
      <c r="N132" s="29"/>
      <c r="O132" s="5"/>
      <c r="P132" s="27"/>
      <c r="Q132" s="27"/>
    </row>
    <row r="133" spans="1:121" x14ac:dyDescent="0.2">
      <c r="A133" s="124" t="s">
        <v>97</v>
      </c>
      <c r="B133" s="129" t="s">
        <v>57</v>
      </c>
      <c r="C133" s="130">
        <v>10</v>
      </c>
      <c r="D133" s="116" t="s">
        <v>2</v>
      </c>
      <c r="E133" s="130">
        <v>35.700000000000003</v>
      </c>
      <c r="F133" s="109">
        <f t="shared" si="3"/>
        <v>357</v>
      </c>
      <c r="L133" s="20"/>
      <c r="M133" s="21"/>
      <c r="N133" s="34"/>
      <c r="O133" s="34"/>
      <c r="P133" s="34"/>
      <c r="Q133" s="34"/>
    </row>
    <row r="134" spans="1:121" x14ac:dyDescent="0.2">
      <c r="A134" s="124" t="s">
        <v>98</v>
      </c>
      <c r="B134" s="132" t="s">
        <v>58</v>
      </c>
      <c r="C134" s="116">
        <v>10</v>
      </c>
      <c r="D134" s="126" t="s">
        <v>2</v>
      </c>
      <c r="E134" s="116">
        <v>11.55</v>
      </c>
      <c r="F134" s="109">
        <f t="shared" si="3"/>
        <v>115.5</v>
      </c>
      <c r="L134" s="20"/>
      <c r="M134" s="21"/>
      <c r="N134" s="20"/>
      <c r="O134" s="20"/>
      <c r="P134" s="20"/>
      <c r="Q134" s="20"/>
    </row>
    <row r="135" spans="1:121" x14ac:dyDescent="0.2">
      <c r="A135" s="124" t="s">
        <v>99</v>
      </c>
      <c r="B135" s="129" t="s">
        <v>59</v>
      </c>
      <c r="C135" s="130">
        <v>20</v>
      </c>
      <c r="D135" s="130" t="s">
        <v>2</v>
      </c>
      <c r="E135" s="130">
        <v>5.25</v>
      </c>
      <c r="F135" s="109">
        <f t="shared" si="3"/>
        <v>105</v>
      </c>
      <c r="L135" s="11"/>
      <c r="M135" s="11"/>
      <c r="N135" s="20"/>
      <c r="O135" s="20"/>
      <c r="P135" s="20"/>
      <c r="Q135" s="20"/>
    </row>
    <row r="136" spans="1:121" x14ac:dyDescent="0.2">
      <c r="A136" s="124" t="s">
        <v>108</v>
      </c>
      <c r="B136" s="115" t="s">
        <v>55</v>
      </c>
      <c r="C136" s="121">
        <v>4</v>
      </c>
      <c r="D136" s="110" t="s">
        <v>2</v>
      </c>
      <c r="E136" s="121">
        <v>97.041000000000011</v>
      </c>
      <c r="F136" s="109">
        <f>E136*C136</f>
        <v>388.16400000000004</v>
      </c>
    </row>
    <row r="137" spans="1:121" ht="12" customHeight="1" x14ac:dyDescent="0.2">
      <c r="A137" s="124" t="s">
        <v>109</v>
      </c>
      <c r="B137" s="115" t="s">
        <v>92</v>
      </c>
      <c r="C137" s="94">
        <v>2</v>
      </c>
      <c r="D137" s="95" t="s">
        <v>2</v>
      </c>
      <c r="E137" s="94">
        <v>207.9</v>
      </c>
      <c r="F137" s="85">
        <f>E137*C137</f>
        <v>415.8</v>
      </c>
    </row>
    <row r="138" spans="1:121" ht="12" customHeight="1" x14ac:dyDescent="0.2">
      <c r="A138" s="124" t="s">
        <v>110</v>
      </c>
      <c r="B138" s="129" t="s">
        <v>104</v>
      </c>
      <c r="C138" s="130">
        <v>10</v>
      </c>
      <c r="D138" s="130" t="s">
        <v>2</v>
      </c>
      <c r="E138" s="130">
        <v>259.35000000000002</v>
      </c>
      <c r="F138" s="133">
        <f>E138*C138</f>
        <v>2593.5</v>
      </c>
    </row>
    <row r="139" spans="1:121" ht="12" customHeight="1" x14ac:dyDescent="0.2">
      <c r="A139" s="95"/>
      <c r="B139" s="93"/>
      <c r="C139" s="116"/>
      <c r="D139" s="116"/>
      <c r="F139" s="128"/>
    </row>
    <row r="140" spans="1:121" ht="12" customHeight="1" x14ac:dyDescent="0.2">
      <c r="A140" s="134"/>
      <c r="B140" s="199" t="s">
        <v>136</v>
      </c>
      <c r="C140" s="116"/>
      <c r="D140" s="116"/>
      <c r="F140" s="120"/>
    </row>
    <row r="141" spans="1:121" x14ac:dyDescent="0.2">
      <c r="A141" s="88" t="s">
        <v>111</v>
      </c>
      <c r="B141" s="129" t="s">
        <v>137</v>
      </c>
      <c r="C141" s="135">
        <v>5</v>
      </c>
      <c r="D141" s="136" t="s">
        <v>65</v>
      </c>
      <c r="E141" s="135">
        <v>5145</v>
      </c>
      <c r="F141" s="133">
        <f t="shared" ref="F141:F144" si="4">E141*C141</f>
        <v>25725</v>
      </c>
    </row>
    <row r="142" spans="1:121" x14ac:dyDescent="0.2">
      <c r="A142" s="88" t="s">
        <v>122</v>
      </c>
      <c r="B142" s="129" t="s">
        <v>135</v>
      </c>
      <c r="C142" s="94">
        <v>40</v>
      </c>
      <c r="D142" s="78" t="s">
        <v>65</v>
      </c>
      <c r="E142" s="94">
        <v>37.800000000000004</v>
      </c>
      <c r="F142" s="133">
        <f t="shared" si="4"/>
        <v>1512.0000000000002</v>
      </c>
    </row>
    <row r="143" spans="1:121" s="25" customFormat="1" x14ac:dyDescent="0.2">
      <c r="A143" s="137" t="s">
        <v>123</v>
      </c>
      <c r="B143" s="129" t="s">
        <v>69</v>
      </c>
      <c r="C143" s="137">
        <v>7</v>
      </c>
      <c r="D143" s="137" t="s">
        <v>68</v>
      </c>
      <c r="E143" s="137">
        <v>472.5</v>
      </c>
      <c r="F143" s="137">
        <f t="shared" si="4"/>
        <v>3307.5</v>
      </c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  <c r="DM143" s="1"/>
      <c r="DN143" s="1"/>
      <c r="DO143" s="1"/>
      <c r="DP143" s="1"/>
      <c r="DQ143" s="1"/>
    </row>
    <row r="144" spans="1:121" x14ac:dyDescent="0.2">
      <c r="A144" s="88" t="s">
        <v>124</v>
      </c>
      <c r="B144" s="129" t="s">
        <v>113</v>
      </c>
      <c r="C144" s="138">
        <v>5</v>
      </c>
      <c r="D144" s="139" t="s">
        <v>3</v>
      </c>
      <c r="E144" s="138">
        <v>60.900000000000006</v>
      </c>
      <c r="F144" s="133">
        <f t="shared" si="4"/>
        <v>304.5</v>
      </c>
    </row>
    <row r="145" spans="1:6" x14ac:dyDescent="0.2">
      <c r="A145" s="99"/>
      <c r="B145" s="141"/>
      <c r="C145" s="142"/>
      <c r="D145" s="143"/>
      <c r="F145" s="127"/>
    </row>
    <row r="146" spans="1:6" x14ac:dyDescent="0.2">
      <c r="A146" s="95"/>
      <c r="B146" s="199" t="s">
        <v>134</v>
      </c>
      <c r="C146" s="145"/>
      <c r="D146" s="146"/>
      <c r="F146" s="120"/>
    </row>
    <row r="147" spans="1:6" x14ac:dyDescent="0.2">
      <c r="A147" s="88" t="s">
        <v>125</v>
      </c>
      <c r="B147" s="129" t="s">
        <v>119</v>
      </c>
      <c r="C147" s="137">
        <v>2</v>
      </c>
      <c r="D147" s="137" t="s">
        <v>2</v>
      </c>
      <c r="E147" s="137">
        <v>6386.1</v>
      </c>
      <c r="F147" s="137">
        <f t="shared" ref="F147" si="5">E147*C147</f>
        <v>12772.2</v>
      </c>
    </row>
    <row r="148" spans="1:6" x14ac:dyDescent="0.2">
      <c r="A148" s="88" t="s">
        <v>130</v>
      </c>
      <c r="B148" s="129" t="s">
        <v>120</v>
      </c>
      <c r="C148" s="137">
        <v>2</v>
      </c>
      <c r="D148" s="137" t="s">
        <v>2</v>
      </c>
      <c r="E148" s="137">
        <v>5788.6500000000005</v>
      </c>
      <c r="F148" s="137">
        <f t="shared" ref="F148" si="6">E148*C148</f>
        <v>11577.300000000001</v>
      </c>
    </row>
    <row r="149" spans="1:6" x14ac:dyDescent="0.2">
      <c r="A149" s="88" t="s">
        <v>131</v>
      </c>
      <c r="B149" s="129" t="s">
        <v>121</v>
      </c>
      <c r="C149" s="137">
        <v>1</v>
      </c>
      <c r="D149" s="137" t="s">
        <v>2</v>
      </c>
      <c r="E149" s="137">
        <v>6006</v>
      </c>
      <c r="F149" s="137">
        <f t="shared" ref="F149" si="7">E149*C149</f>
        <v>6006</v>
      </c>
    </row>
    <row r="150" spans="1:6" x14ac:dyDescent="0.2">
      <c r="A150" s="88" t="s">
        <v>132</v>
      </c>
      <c r="B150" s="129" t="s">
        <v>133</v>
      </c>
      <c r="C150" s="137">
        <v>1</v>
      </c>
      <c r="D150" s="137" t="s">
        <v>2</v>
      </c>
      <c r="E150" s="137">
        <v>2475.9</v>
      </c>
      <c r="F150" s="137">
        <f t="shared" ref="F150" si="8">E150*C150</f>
        <v>2475.9</v>
      </c>
    </row>
    <row r="151" spans="1:6" x14ac:dyDescent="0.2">
      <c r="A151" s="99"/>
      <c r="B151" s="141"/>
      <c r="C151" s="148"/>
      <c r="D151" s="149"/>
      <c r="F151" s="128"/>
    </row>
    <row r="152" spans="1:6" x14ac:dyDescent="0.2">
      <c r="A152" s="116"/>
      <c r="B152" s="132"/>
      <c r="C152" s="116"/>
      <c r="D152" s="116"/>
      <c r="F152" s="128"/>
    </row>
    <row r="153" spans="1:6" x14ac:dyDescent="0.2">
      <c r="A153" s="201" t="s">
        <v>21</v>
      </c>
      <c r="B153" s="202" t="s">
        <v>56</v>
      </c>
      <c r="C153" s="131"/>
      <c r="D153" s="131"/>
      <c r="F153" s="131"/>
    </row>
    <row r="154" spans="1:6" x14ac:dyDescent="0.2">
      <c r="A154" s="88" t="s">
        <v>22</v>
      </c>
      <c r="B154" s="115" t="s">
        <v>94</v>
      </c>
      <c r="C154" s="121">
        <v>10</v>
      </c>
      <c r="D154" s="110" t="s">
        <v>64</v>
      </c>
      <c r="E154" s="121">
        <v>525</v>
      </c>
      <c r="F154" s="122">
        <f>E154*C154</f>
        <v>5250</v>
      </c>
    </row>
    <row r="155" spans="1:6" x14ac:dyDescent="0.2">
      <c r="A155" s="88" t="s">
        <v>40</v>
      </c>
      <c r="B155" s="125" t="s">
        <v>95</v>
      </c>
      <c r="C155" s="82">
        <v>12</v>
      </c>
      <c r="D155" s="83" t="s">
        <v>64</v>
      </c>
      <c r="E155" s="82">
        <v>525</v>
      </c>
      <c r="F155" s="85">
        <f>E155*C155</f>
        <v>6300</v>
      </c>
    </row>
    <row r="156" spans="1:6" x14ac:dyDescent="0.2">
      <c r="A156" s="88" t="s">
        <v>41</v>
      </c>
      <c r="B156" s="129" t="s">
        <v>63</v>
      </c>
      <c r="C156" s="87">
        <v>2</v>
      </c>
      <c r="D156" s="88" t="s">
        <v>2</v>
      </c>
      <c r="E156" s="87">
        <v>4459.3500000000004</v>
      </c>
      <c r="F156" s="90">
        <f>E156*C156</f>
        <v>8918.7000000000007</v>
      </c>
    </row>
    <row r="157" spans="1:6" x14ac:dyDescent="0.2">
      <c r="A157" s="116"/>
      <c r="B157" s="132"/>
      <c r="C157" s="94"/>
      <c r="D157" s="95"/>
      <c r="F157" s="96"/>
    </row>
    <row r="158" spans="1:6" x14ac:dyDescent="0.2">
      <c r="A158" s="62"/>
      <c r="B158" s="132"/>
      <c r="C158" s="116"/>
      <c r="D158" s="116"/>
      <c r="F158" s="128"/>
    </row>
    <row r="159" spans="1:6" x14ac:dyDescent="0.2">
      <c r="A159" s="201" t="s">
        <v>24</v>
      </c>
      <c r="B159" s="202" t="s">
        <v>23</v>
      </c>
      <c r="C159" s="67"/>
      <c r="D159" s="67"/>
      <c r="F159" s="122"/>
    </row>
    <row r="160" spans="1:6" x14ac:dyDescent="0.2">
      <c r="A160" s="110" t="s">
        <v>25</v>
      </c>
      <c r="B160" s="115" t="s">
        <v>88</v>
      </c>
      <c r="C160" s="121">
        <v>1</v>
      </c>
      <c r="D160" s="110" t="s">
        <v>2</v>
      </c>
      <c r="E160" s="121">
        <v>4461.45</v>
      </c>
      <c r="F160" s="151">
        <f t="shared" ref="F160:F165" si="9">C160*E160</f>
        <v>4461.45</v>
      </c>
    </row>
    <row r="161" spans="1:6" x14ac:dyDescent="0.2">
      <c r="A161" s="111" t="s">
        <v>26</v>
      </c>
      <c r="B161" s="112" t="s">
        <v>89</v>
      </c>
      <c r="C161" s="116">
        <v>4</v>
      </c>
      <c r="D161" s="116" t="s">
        <v>2</v>
      </c>
      <c r="E161" s="116">
        <v>4042.5</v>
      </c>
      <c r="F161" s="151">
        <f t="shared" si="9"/>
        <v>16170</v>
      </c>
    </row>
    <row r="162" spans="1:6" x14ac:dyDescent="0.2">
      <c r="A162" s="111" t="s">
        <v>27</v>
      </c>
      <c r="B162" s="112" t="s">
        <v>106</v>
      </c>
      <c r="C162" s="82">
        <v>1</v>
      </c>
      <c r="D162" s="83" t="s">
        <v>2</v>
      </c>
      <c r="E162" s="82">
        <v>7875</v>
      </c>
      <c r="F162" s="151">
        <f t="shared" si="9"/>
        <v>7875</v>
      </c>
    </row>
    <row r="163" spans="1:6" x14ac:dyDescent="0.2">
      <c r="A163" s="83" t="s">
        <v>28</v>
      </c>
      <c r="B163" s="112" t="s">
        <v>107</v>
      </c>
      <c r="C163" s="87">
        <v>1</v>
      </c>
      <c r="D163" s="88" t="s">
        <v>2</v>
      </c>
      <c r="E163" s="87">
        <v>4914</v>
      </c>
      <c r="F163" s="151">
        <f t="shared" si="9"/>
        <v>4914</v>
      </c>
    </row>
    <row r="164" spans="1:6" x14ac:dyDescent="0.2">
      <c r="A164" s="88" t="s">
        <v>29</v>
      </c>
      <c r="B164" s="131" t="s">
        <v>140</v>
      </c>
      <c r="C164" s="152">
        <v>4</v>
      </c>
      <c r="D164" s="152" t="s">
        <v>2</v>
      </c>
      <c r="E164" s="152">
        <v>291.90000000000003</v>
      </c>
      <c r="F164" s="151">
        <f t="shared" si="9"/>
        <v>1167.6000000000001</v>
      </c>
    </row>
    <row r="165" spans="1:6" x14ac:dyDescent="0.2">
      <c r="A165" s="99" t="s">
        <v>30</v>
      </c>
      <c r="B165" s="132" t="s">
        <v>139</v>
      </c>
      <c r="C165" s="116">
        <v>2</v>
      </c>
      <c r="D165" s="88" t="s">
        <v>2</v>
      </c>
      <c r="E165" s="116">
        <v>183.75</v>
      </c>
      <c r="F165" s="151">
        <f t="shared" si="9"/>
        <v>367.5</v>
      </c>
    </row>
    <row r="166" spans="1:6" x14ac:dyDescent="0.2">
      <c r="A166" s="99" t="s">
        <v>31</v>
      </c>
      <c r="B166" s="93" t="s">
        <v>100</v>
      </c>
      <c r="C166" s="126">
        <v>3</v>
      </c>
      <c r="D166" s="99" t="s">
        <v>2</v>
      </c>
      <c r="E166" s="126">
        <v>161.70000000000002</v>
      </c>
      <c r="F166" s="151">
        <f>C166*E166</f>
        <v>485.1</v>
      </c>
    </row>
    <row r="167" spans="1:6" x14ac:dyDescent="0.2">
      <c r="A167" s="88" t="s">
        <v>112</v>
      </c>
      <c r="B167" s="129" t="s">
        <v>105</v>
      </c>
      <c r="C167" s="137">
        <v>3</v>
      </c>
      <c r="D167" s="88" t="s">
        <v>2</v>
      </c>
      <c r="E167" s="137">
        <v>1000.6500000000001</v>
      </c>
      <c r="F167" s="135">
        <f>C167*E167</f>
        <v>3001.9500000000003</v>
      </c>
    </row>
    <row r="168" spans="1:6" x14ac:dyDescent="0.2">
      <c r="A168" s="95"/>
      <c r="B168" s="132"/>
      <c r="C168" s="78"/>
      <c r="D168" s="95"/>
      <c r="F168" s="65"/>
    </row>
    <row r="169" spans="1:6" x14ac:dyDescent="0.2">
      <c r="A169" s="132"/>
      <c r="B169" s="132"/>
      <c r="C169" s="153"/>
      <c r="D169" s="154"/>
      <c r="F169" s="96"/>
    </row>
    <row r="170" spans="1:6" x14ac:dyDescent="0.2">
      <c r="A170" s="203">
        <v>44682</v>
      </c>
      <c r="B170" s="204" t="s">
        <v>4</v>
      </c>
      <c r="C170" s="158">
        <v>80</v>
      </c>
      <c r="D170" s="134" t="s">
        <v>68</v>
      </c>
      <c r="E170" s="158">
        <v>619.5</v>
      </c>
      <c r="F170" s="159">
        <f>E170*C170</f>
        <v>49560</v>
      </c>
    </row>
    <row r="171" spans="1:6" x14ac:dyDescent="0.2">
      <c r="A171" s="160" t="s">
        <v>32</v>
      </c>
      <c r="B171" s="161" t="s">
        <v>73</v>
      </c>
      <c r="C171" s="162">
        <v>0.87</v>
      </c>
      <c r="D171" s="162" t="s">
        <v>74</v>
      </c>
      <c r="E171" s="162">
        <v>1963.5</v>
      </c>
      <c r="F171" s="162">
        <f>C171*E171</f>
        <v>1708.2449999999999</v>
      </c>
    </row>
    <row r="172" spans="1:6" x14ac:dyDescent="0.2">
      <c r="A172" s="160" t="s">
        <v>33</v>
      </c>
      <c r="B172" s="163" t="s">
        <v>90</v>
      </c>
      <c r="C172" s="164"/>
      <c r="D172" s="164"/>
      <c r="E172" s="164"/>
      <c r="F172" s="164"/>
    </row>
    <row r="173" spans="1:6" ht="12.75" thickBot="1" x14ac:dyDescent="0.25">
      <c r="A173" s="165"/>
      <c r="B173" s="165"/>
      <c r="C173" s="166"/>
      <c r="D173" s="166"/>
      <c r="E173" s="166"/>
      <c r="F173" s="166"/>
    </row>
    <row r="174" spans="1:6" ht="12.75" thickBot="1" x14ac:dyDescent="0.25">
      <c r="A174" s="205" t="s">
        <v>10</v>
      </c>
      <c r="B174" s="206" t="str">
        <f>B95&amp;" celkem bez DPH"</f>
        <v>PS 01 Strojní část čerpací stanice Kamenné lázně celkem bez DPH</v>
      </c>
      <c r="C174" s="169"/>
      <c r="D174" s="170"/>
      <c r="E174" s="171"/>
      <c r="F174" s="207">
        <f>SUM(F99:F171)</f>
        <v>1221523.317</v>
      </c>
    </row>
  </sheetData>
  <mergeCells count="4">
    <mergeCell ref="E1:F1"/>
    <mergeCell ref="E2:F2"/>
    <mergeCell ref="A2:B2"/>
    <mergeCell ref="B34:D34"/>
  </mergeCells>
  <phoneticPr fontId="8" type="noConversion"/>
  <printOptions horizontalCentered="1"/>
  <pageMargins left="1.1811023622047245" right="1.1417322834645669" top="0.59055118110236227" bottom="1.0629921259842521" header="1.3779527559055118" footer="0.78740157480314965"/>
  <pageSetup paperSize="9" scale="65" firstPageNumber="0" fitToHeight="0" orientation="portrait" r:id="rId1"/>
  <headerFooter alignWithMargins="0">
    <oddFooter>&amp;C&amp;"Times New Roman,obyčejné"&amp;12Stránka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164"/>
  <sheetViews>
    <sheetView showRowColHeaders="0" topLeftCell="A36" zoomScale="115" zoomScaleNormal="115" workbookViewId="0">
      <selection activeCell="B42" sqref="B42"/>
    </sheetView>
  </sheetViews>
  <sheetFormatPr defaultColWidth="9.140625" defaultRowHeight="12" x14ac:dyDescent="0.2"/>
  <cols>
    <col min="1" max="1" width="8.7109375" style="2" bestFit="1" customWidth="1"/>
    <col min="2" max="2" width="70.42578125" style="1" customWidth="1"/>
    <col min="3" max="3" width="9.42578125" style="14" customWidth="1"/>
    <col min="4" max="12" width="9.140625" style="2"/>
    <col min="13" max="13" width="51.42578125" style="2" customWidth="1"/>
    <col min="14" max="16384" width="9.140625" style="2"/>
  </cols>
  <sheetData>
    <row r="1" spans="1:6" s="13" customFormat="1" ht="12" customHeight="1" x14ac:dyDescent="0.2">
      <c r="A1" s="62" t="s">
        <v>147</v>
      </c>
      <c r="B1" s="62"/>
      <c r="C1" s="62"/>
      <c r="D1" s="62"/>
      <c r="E1" s="208" t="s">
        <v>70</v>
      </c>
      <c r="F1" s="208"/>
    </row>
    <row r="2" spans="1:6" s="13" customFormat="1" ht="12" customHeight="1" x14ac:dyDescent="0.2">
      <c r="A2" s="209" t="s">
        <v>75</v>
      </c>
      <c r="B2" s="209"/>
      <c r="C2" s="62"/>
      <c r="D2" s="65"/>
      <c r="E2" s="208" t="s">
        <v>71</v>
      </c>
      <c r="F2" s="208"/>
    </row>
    <row r="3" spans="1:6" s="13" customFormat="1" x14ac:dyDescent="0.2">
      <c r="A3" s="66" t="s">
        <v>42</v>
      </c>
      <c r="B3" s="67"/>
      <c r="C3" s="67"/>
      <c r="D3" s="68"/>
      <c r="E3" s="67"/>
      <c r="F3" s="68" t="s">
        <v>72</v>
      </c>
    </row>
    <row r="5" spans="1:6" s="13" customFormat="1" x14ac:dyDescent="0.2"/>
    <row r="6" spans="1:6" s="13" customFormat="1" x14ac:dyDescent="0.2"/>
    <row r="7" spans="1:6" s="13" customFormat="1" x14ac:dyDescent="0.2"/>
    <row r="8" spans="1:6" s="13" customFormat="1" x14ac:dyDescent="0.2"/>
    <row r="11" spans="1:6" x14ac:dyDescent="0.2">
      <c r="B11" s="2"/>
      <c r="C11" s="2"/>
    </row>
    <row r="12" spans="1:6" x14ac:dyDescent="0.2">
      <c r="B12" s="2"/>
      <c r="C12" s="2"/>
    </row>
    <row r="13" spans="1:6" x14ac:dyDescent="0.2">
      <c r="B13" s="2"/>
      <c r="C13" s="2"/>
    </row>
    <row r="14" spans="1:6" x14ac:dyDescent="0.2">
      <c r="B14" s="2"/>
      <c r="C14" s="2"/>
    </row>
    <row r="15" spans="1:6" s="11" customFormat="1" x14ac:dyDescent="0.2"/>
    <row r="16" spans="1:6" s="11" customFormat="1" x14ac:dyDescent="0.2"/>
    <row r="17" s="11" customFormat="1" x14ac:dyDescent="0.2"/>
    <row r="18" s="2" customFormat="1" x14ac:dyDescent="0.2"/>
    <row r="19" s="2" customFormat="1" x14ac:dyDescent="0.2"/>
    <row r="20" s="2" customFormat="1" x14ac:dyDescent="0.2"/>
    <row r="21" s="2" customFormat="1" x14ac:dyDescent="0.2"/>
    <row r="22" s="2" customFormat="1" x14ac:dyDescent="0.2"/>
    <row r="23" s="2" customFormat="1" x14ac:dyDescent="0.2"/>
    <row r="24" s="2" customFormat="1" x14ac:dyDescent="0.2"/>
    <row r="25" s="2" customFormat="1" x14ac:dyDescent="0.2"/>
    <row r="26" s="2" customFormat="1" x14ac:dyDescent="0.2"/>
    <row r="27" s="2" customFormat="1" x14ac:dyDescent="0.2"/>
    <row r="28" s="2" customFormat="1" x14ac:dyDescent="0.2"/>
    <row r="29" s="2" customFormat="1" x14ac:dyDescent="0.2"/>
    <row r="30" s="2" customFormat="1" x14ac:dyDescent="0.2"/>
    <row r="31" s="2" customFormat="1" x14ac:dyDescent="0.2"/>
    <row r="32" s="2" customFormat="1" x14ac:dyDescent="0.2"/>
    <row r="33" spans="1:5" x14ac:dyDescent="0.2">
      <c r="B33" s="2"/>
      <c r="C33" s="2"/>
    </row>
    <row r="34" spans="1:5" ht="20.25" x14ac:dyDescent="0.3">
      <c r="B34" s="211"/>
      <c r="C34" s="211"/>
      <c r="D34" s="211"/>
    </row>
    <row r="35" spans="1:5" x14ac:dyDescent="0.2">
      <c r="B35" s="2"/>
      <c r="C35" s="2"/>
    </row>
    <row r="36" spans="1:5" x14ac:dyDescent="0.2">
      <c r="B36" s="2"/>
      <c r="C36" s="2"/>
    </row>
    <row r="37" spans="1:5" ht="20.25" x14ac:dyDescent="0.3">
      <c r="B37" s="61" t="s">
        <v>152</v>
      </c>
      <c r="C37" s="2"/>
    </row>
    <row r="38" spans="1:5" x14ac:dyDescent="0.2">
      <c r="B38" s="62"/>
      <c r="C38" s="2"/>
    </row>
    <row r="39" spans="1:5" ht="20.25" customHeight="1" x14ac:dyDescent="0.3">
      <c r="A39" s="56" t="s">
        <v>115</v>
      </c>
      <c r="B39" s="63" t="s">
        <v>148</v>
      </c>
      <c r="C39" s="56"/>
    </row>
    <row r="40" spans="1:5" x14ac:dyDescent="0.2">
      <c r="A40" s="19"/>
      <c r="B40" s="64"/>
      <c r="C40" s="18"/>
    </row>
    <row r="41" spans="1:5" x14ac:dyDescent="0.2">
      <c r="A41" s="19"/>
      <c r="B41" s="19"/>
      <c r="C41" s="18"/>
    </row>
    <row r="42" spans="1:5" x14ac:dyDescent="0.2">
      <c r="A42" s="19"/>
      <c r="B42" s="19"/>
      <c r="C42" s="18"/>
    </row>
    <row r="43" spans="1:5" x14ac:dyDescent="0.2">
      <c r="A43" s="19"/>
      <c r="B43" s="19"/>
      <c r="C43" s="18"/>
      <c r="D43" s="11"/>
      <c r="E43" s="11"/>
    </row>
    <row r="44" spans="1:5" x14ac:dyDescent="0.2">
      <c r="A44" s="6"/>
      <c r="B44" s="2"/>
      <c r="C44" s="1"/>
      <c r="D44" s="11"/>
      <c r="E44" s="11"/>
    </row>
    <row r="45" spans="1:5" ht="12.75" x14ac:dyDescent="0.2">
      <c r="A45" s="37"/>
      <c r="B45" s="57"/>
      <c r="C45" s="58"/>
      <c r="D45" s="58"/>
      <c r="E45" s="59"/>
    </row>
    <row r="46" spans="1:5" x14ac:dyDescent="0.2">
      <c r="A46" s="3"/>
      <c r="B46" s="4"/>
      <c r="C46" s="15"/>
    </row>
    <row r="47" spans="1:5" x14ac:dyDescent="0.2">
      <c r="A47" s="3"/>
      <c r="B47" s="4"/>
      <c r="C47" s="15"/>
    </row>
    <row r="48" spans="1:5" x14ac:dyDescent="0.2">
      <c r="A48" s="3"/>
      <c r="B48" s="4"/>
      <c r="C48" s="15"/>
    </row>
    <row r="49" spans="1:17" x14ac:dyDescent="0.2">
      <c r="A49" s="3"/>
      <c r="B49" s="4"/>
      <c r="C49" s="15"/>
    </row>
    <row r="50" spans="1:17" x14ac:dyDescent="0.2">
      <c r="A50" s="20"/>
      <c r="B50" s="21"/>
      <c r="C50" s="16"/>
    </row>
    <row r="51" spans="1:17" x14ac:dyDescent="0.2">
      <c r="A51" s="35"/>
      <c r="B51" s="9"/>
      <c r="C51" s="21"/>
    </row>
    <row r="52" spans="1:17" ht="15" x14ac:dyDescent="0.25">
      <c r="A52" s="38"/>
      <c r="B52" s="51"/>
      <c r="C52" s="52"/>
      <c r="D52" s="53"/>
      <c r="E52" s="54"/>
    </row>
    <row r="53" spans="1:17" ht="15" x14ac:dyDescent="0.25">
      <c r="A53" s="22"/>
      <c r="B53" s="55"/>
      <c r="C53" s="52"/>
      <c r="D53" s="53"/>
      <c r="E53" s="54"/>
    </row>
    <row r="54" spans="1:17" ht="15" x14ac:dyDescent="0.25">
      <c r="A54" s="22"/>
      <c r="B54" s="2"/>
      <c r="C54" s="52"/>
      <c r="D54" s="53"/>
      <c r="E54" s="54"/>
    </row>
    <row r="55" spans="1:17" x14ac:dyDescent="0.2">
      <c r="B55" s="2"/>
      <c r="C55" s="1"/>
    </row>
    <row r="56" spans="1:17" ht="13.5" x14ac:dyDescent="0.25">
      <c r="B56" s="60"/>
    </row>
    <row r="58" spans="1:17" x14ac:dyDescent="0.2">
      <c r="B58" s="2"/>
    </row>
    <row r="62" spans="1:17" x14ac:dyDescent="0.2">
      <c r="A62" s="19"/>
      <c r="B62" s="19"/>
      <c r="C62" s="17"/>
      <c r="D62" s="18"/>
      <c r="E62" s="18"/>
      <c r="F62" s="18"/>
      <c r="L62" s="23"/>
      <c r="M62" s="24"/>
      <c r="N62" s="23"/>
      <c r="O62" s="23"/>
      <c r="P62" s="23"/>
      <c r="Q62" s="32"/>
    </row>
    <row r="63" spans="1:17" x14ac:dyDescent="0.2">
      <c r="B63" s="2"/>
      <c r="C63" s="2"/>
      <c r="L63" s="6"/>
      <c r="M63" s="7"/>
      <c r="N63" s="12"/>
      <c r="O63" s="12"/>
      <c r="P63" s="12"/>
      <c r="Q63" s="39"/>
    </row>
    <row r="64" spans="1:17" x14ac:dyDescent="0.2">
      <c r="B64" s="2"/>
      <c r="C64" s="2"/>
      <c r="L64" s="6"/>
      <c r="M64" s="7"/>
      <c r="N64" s="12"/>
      <c r="O64" s="12"/>
      <c r="P64" s="12"/>
      <c r="Q64" s="12"/>
    </row>
    <row r="65" spans="1:17" ht="12.75" customHeight="1" x14ac:dyDescent="0.2">
      <c r="B65" s="2"/>
      <c r="C65" s="2"/>
      <c r="L65" s="33"/>
      <c r="M65" s="40"/>
      <c r="N65" s="29"/>
      <c r="O65" s="5"/>
      <c r="P65" s="36"/>
      <c r="Q65" s="36"/>
    </row>
    <row r="66" spans="1:17" ht="12.75" customHeight="1" x14ac:dyDescent="0.2">
      <c r="C66" s="2"/>
      <c r="L66" s="33"/>
      <c r="M66" s="40"/>
      <c r="N66" s="29"/>
      <c r="O66" s="5"/>
      <c r="P66" s="36"/>
      <c r="Q66" s="36"/>
    </row>
    <row r="67" spans="1:17" ht="12.75" customHeight="1" x14ac:dyDescent="0.2">
      <c r="C67" s="2"/>
      <c r="L67" s="33"/>
      <c r="M67" s="40"/>
      <c r="N67" s="29"/>
      <c r="O67" s="5"/>
      <c r="P67" s="36"/>
      <c r="Q67" s="36"/>
    </row>
    <row r="68" spans="1:17" x14ac:dyDescent="0.2">
      <c r="B68" s="2"/>
      <c r="C68" s="2"/>
      <c r="L68" s="33"/>
      <c r="M68" s="4"/>
      <c r="N68" s="29"/>
      <c r="O68" s="5"/>
      <c r="P68" s="41"/>
      <c r="Q68" s="36"/>
    </row>
    <row r="69" spans="1:17" x14ac:dyDescent="0.2">
      <c r="B69" s="69" t="s">
        <v>114</v>
      </c>
      <c r="C69" s="2"/>
      <c r="L69" s="33"/>
      <c r="N69" s="29"/>
      <c r="O69" s="5"/>
      <c r="Q69" s="36"/>
    </row>
    <row r="70" spans="1:17" x14ac:dyDescent="0.2">
      <c r="B70" s="2"/>
      <c r="C70" s="2"/>
      <c r="L70" s="33"/>
      <c r="M70" s="1"/>
      <c r="N70" s="29"/>
      <c r="O70" s="5"/>
      <c r="Q70" s="36"/>
    </row>
    <row r="71" spans="1:17" x14ac:dyDescent="0.2">
      <c r="B71" s="2"/>
      <c r="C71" s="2"/>
      <c r="N71" s="29"/>
      <c r="O71" s="5"/>
      <c r="Q71" s="41"/>
    </row>
    <row r="72" spans="1:17" x14ac:dyDescent="0.2">
      <c r="B72" s="2"/>
      <c r="C72" s="2"/>
      <c r="M72" s="7"/>
      <c r="N72" s="3"/>
      <c r="O72" s="3"/>
      <c r="P72" s="26"/>
      <c r="Q72" s="26"/>
    </row>
    <row r="73" spans="1:17" x14ac:dyDescent="0.2">
      <c r="B73" s="2"/>
      <c r="C73" s="2"/>
      <c r="L73" s="5"/>
      <c r="M73" s="1"/>
      <c r="N73" s="3"/>
      <c r="O73" s="3"/>
      <c r="P73" s="26"/>
      <c r="Q73" s="27"/>
    </row>
    <row r="74" spans="1:17" x14ac:dyDescent="0.2">
      <c r="B74" s="2"/>
      <c r="C74" s="2"/>
      <c r="L74" s="5"/>
      <c r="M74" s="1"/>
      <c r="N74" s="3"/>
      <c r="O74" s="3"/>
      <c r="P74" s="26"/>
      <c r="Q74" s="27"/>
    </row>
    <row r="75" spans="1:17" x14ac:dyDescent="0.2">
      <c r="C75" s="2"/>
      <c r="L75" s="5"/>
      <c r="M75" s="1"/>
      <c r="N75" s="29"/>
      <c r="O75" s="5"/>
      <c r="P75" s="27"/>
      <c r="Q75" s="27"/>
    </row>
    <row r="76" spans="1:17" x14ac:dyDescent="0.2">
      <c r="B76" s="70" t="s">
        <v>146</v>
      </c>
      <c r="C76" s="2"/>
      <c r="L76" s="5"/>
      <c r="M76" s="1"/>
      <c r="N76" s="29"/>
      <c r="O76" s="5"/>
      <c r="P76" s="27"/>
      <c r="Q76" s="27"/>
    </row>
    <row r="77" spans="1:17" x14ac:dyDescent="0.2">
      <c r="B77" s="2"/>
      <c r="C77" s="2"/>
      <c r="L77" s="5"/>
      <c r="M77" s="1"/>
      <c r="N77" s="29"/>
      <c r="O77" s="5"/>
      <c r="P77" s="27"/>
      <c r="Q77" s="27"/>
    </row>
    <row r="78" spans="1:17" x14ac:dyDescent="0.2">
      <c r="B78" s="2"/>
      <c r="C78" s="2"/>
      <c r="L78" s="5"/>
      <c r="M78" s="1"/>
      <c r="N78" s="29"/>
      <c r="O78" s="5"/>
      <c r="P78" s="27"/>
      <c r="Q78" s="27"/>
    </row>
    <row r="79" spans="1:17" x14ac:dyDescent="0.2">
      <c r="A79" s="62" t="s">
        <v>147</v>
      </c>
      <c r="B79" s="62"/>
      <c r="C79" s="62"/>
      <c r="D79" s="62"/>
      <c r="E79" s="208" t="s">
        <v>151</v>
      </c>
      <c r="F79" s="208"/>
      <c r="L79" s="5"/>
      <c r="M79" s="1"/>
      <c r="N79" s="29"/>
      <c r="O79" s="5"/>
      <c r="P79" s="27"/>
      <c r="Q79" s="27"/>
    </row>
    <row r="80" spans="1:17" x14ac:dyDescent="0.2">
      <c r="A80" s="209" t="s">
        <v>75</v>
      </c>
      <c r="B80" s="209"/>
      <c r="C80" s="62"/>
      <c r="D80" s="65"/>
      <c r="E80" s="208" t="s">
        <v>71</v>
      </c>
      <c r="F80" s="208"/>
      <c r="L80" s="5"/>
      <c r="M80" s="1"/>
      <c r="N80" s="3"/>
      <c r="O80" s="3"/>
      <c r="P80" s="3"/>
      <c r="Q80" s="3"/>
    </row>
    <row r="81" spans="1:17" x14ac:dyDescent="0.2">
      <c r="A81" s="66" t="s">
        <v>42</v>
      </c>
      <c r="B81" s="67"/>
      <c r="C81" s="67"/>
      <c r="D81" s="68"/>
      <c r="E81" s="67"/>
      <c r="F81" s="68" t="s">
        <v>72</v>
      </c>
      <c r="L81" s="5"/>
      <c r="M81" s="1"/>
      <c r="N81" s="29"/>
      <c r="O81" s="5"/>
      <c r="P81" s="27"/>
      <c r="Q81" s="27"/>
    </row>
    <row r="82" spans="1:17" x14ac:dyDescent="0.2">
      <c r="A82" s="62"/>
      <c r="B82" s="62"/>
      <c r="C82" s="62"/>
      <c r="D82" s="62"/>
      <c r="E82" s="62"/>
      <c r="F82" s="62"/>
      <c r="L82" s="5"/>
      <c r="M82" s="1"/>
      <c r="N82" s="29"/>
      <c r="O82" s="5"/>
      <c r="P82" s="27"/>
      <c r="Q82" s="27"/>
    </row>
    <row r="83" spans="1:17" x14ac:dyDescent="0.2">
      <c r="A83" s="48" t="s">
        <v>5</v>
      </c>
      <c r="B83" s="49" t="s">
        <v>6</v>
      </c>
      <c r="C83" s="48" t="s">
        <v>0</v>
      </c>
      <c r="D83" s="48" t="s">
        <v>1</v>
      </c>
      <c r="E83" s="48" t="s">
        <v>8</v>
      </c>
      <c r="F83" s="50" t="s">
        <v>9</v>
      </c>
      <c r="L83" s="5"/>
      <c r="M83" s="1"/>
      <c r="N83" s="3"/>
      <c r="O83" s="3"/>
      <c r="P83" s="27"/>
      <c r="Q83" s="27"/>
    </row>
    <row r="84" spans="1:17" x14ac:dyDescent="0.2">
      <c r="A84" s="48"/>
      <c r="B84" s="49"/>
      <c r="C84" s="48"/>
      <c r="D84" s="48"/>
      <c r="E84" s="48" t="s">
        <v>96</v>
      </c>
      <c r="F84" s="50" t="s">
        <v>96</v>
      </c>
      <c r="L84" s="5"/>
      <c r="M84" s="1"/>
      <c r="N84" s="3"/>
      <c r="O84" s="3"/>
      <c r="P84" s="27"/>
      <c r="Q84" s="27"/>
    </row>
    <row r="85" spans="1:17" ht="12.75" thickBot="1" x14ac:dyDescent="0.25">
      <c r="A85" s="72"/>
      <c r="B85" s="73" t="s">
        <v>152</v>
      </c>
      <c r="C85" s="74"/>
      <c r="D85" s="74"/>
      <c r="E85" s="74"/>
      <c r="F85" s="75">
        <f>F163</f>
        <v>0</v>
      </c>
      <c r="L85" s="5"/>
      <c r="M85" s="1"/>
      <c r="N85" s="3"/>
      <c r="O85" s="3"/>
      <c r="P85" s="27"/>
      <c r="Q85" s="27"/>
    </row>
    <row r="86" spans="1:17" x14ac:dyDescent="0.2">
      <c r="A86" s="76"/>
      <c r="B86" s="77"/>
      <c r="C86" s="78"/>
      <c r="D86" s="78"/>
      <c r="E86" s="78"/>
      <c r="F86" s="79"/>
      <c r="L86" s="5"/>
      <c r="M86" s="1"/>
      <c r="N86" s="3"/>
      <c r="O86" s="3"/>
      <c r="P86" s="27"/>
      <c r="Q86" s="27"/>
    </row>
    <row r="87" spans="1:17" x14ac:dyDescent="0.2">
      <c r="A87" s="76"/>
      <c r="B87" s="77"/>
      <c r="C87" s="78"/>
      <c r="D87" s="78"/>
      <c r="E87" s="78"/>
      <c r="F87" s="79"/>
      <c r="L87" s="5"/>
      <c r="M87" s="1"/>
      <c r="N87" s="3"/>
      <c r="O87" s="3"/>
      <c r="P87" s="27"/>
      <c r="Q87" s="27"/>
    </row>
    <row r="88" spans="1:17" x14ac:dyDescent="0.2">
      <c r="A88" s="76" t="s">
        <v>11</v>
      </c>
      <c r="B88" s="77" t="s">
        <v>43</v>
      </c>
      <c r="C88" s="78"/>
      <c r="D88" s="78"/>
      <c r="E88" s="78"/>
      <c r="F88" s="78"/>
      <c r="L88" s="5"/>
      <c r="M88" s="1"/>
      <c r="N88" s="3"/>
      <c r="O88" s="3"/>
      <c r="P88" s="27"/>
      <c r="Q88" s="27"/>
    </row>
    <row r="89" spans="1:17" x14ac:dyDescent="0.2">
      <c r="A89" s="80" t="s">
        <v>12</v>
      </c>
      <c r="B89" s="81" t="s">
        <v>143</v>
      </c>
      <c r="C89" s="82">
        <v>3</v>
      </c>
      <c r="D89" s="83" t="s">
        <v>2</v>
      </c>
      <c r="E89" s="84"/>
      <c r="F89" s="85">
        <f t="shared" ref="F89:F94" si="0">E89*C89</f>
        <v>0</v>
      </c>
      <c r="L89" s="5"/>
      <c r="M89" s="1"/>
      <c r="N89" s="3"/>
      <c r="O89" s="3"/>
      <c r="P89" s="27"/>
      <c r="Q89" s="27"/>
    </row>
    <row r="90" spans="1:17" x14ac:dyDescent="0.2">
      <c r="A90" s="80" t="s">
        <v>67</v>
      </c>
      <c r="B90" s="86" t="s">
        <v>66</v>
      </c>
      <c r="C90" s="87">
        <v>1</v>
      </c>
      <c r="D90" s="88" t="s">
        <v>2</v>
      </c>
      <c r="E90" s="89"/>
      <c r="F90" s="90">
        <f t="shared" si="0"/>
        <v>0</v>
      </c>
      <c r="L90" s="5"/>
      <c r="M90" s="1"/>
      <c r="N90" s="3"/>
      <c r="O90" s="3"/>
      <c r="P90" s="27"/>
      <c r="Q90" s="27"/>
    </row>
    <row r="91" spans="1:17" x14ac:dyDescent="0.2">
      <c r="A91" s="91" t="s">
        <v>85</v>
      </c>
      <c r="B91" s="62" t="s">
        <v>84</v>
      </c>
      <c r="C91" s="87">
        <v>1</v>
      </c>
      <c r="D91" s="88" t="s">
        <v>2</v>
      </c>
      <c r="E91" s="92"/>
      <c r="F91" s="90">
        <f t="shared" si="0"/>
        <v>0</v>
      </c>
      <c r="L91" s="5"/>
      <c r="M91" s="1"/>
      <c r="N91" s="29"/>
      <c r="O91" s="5"/>
      <c r="P91" s="27"/>
      <c r="Q91" s="27"/>
    </row>
    <row r="92" spans="1:17" x14ac:dyDescent="0.2">
      <c r="A92" s="91" t="s">
        <v>86</v>
      </c>
      <c r="B92" s="93" t="s">
        <v>87</v>
      </c>
      <c r="C92" s="94">
        <v>1</v>
      </c>
      <c r="D92" s="95" t="s">
        <v>2</v>
      </c>
      <c r="E92" s="62"/>
      <c r="F92" s="96">
        <f t="shared" si="0"/>
        <v>0</v>
      </c>
      <c r="L92" s="5"/>
      <c r="M92" s="1"/>
      <c r="N92" s="29"/>
      <c r="O92" s="5"/>
      <c r="P92" s="27"/>
      <c r="Q92" s="27"/>
    </row>
    <row r="93" spans="1:17" x14ac:dyDescent="0.2">
      <c r="A93" s="97" t="s">
        <v>118</v>
      </c>
      <c r="B93" s="93" t="s">
        <v>117</v>
      </c>
      <c r="C93" s="87">
        <v>1</v>
      </c>
      <c r="D93" s="88" t="s">
        <v>2</v>
      </c>
      <c r="E93" s="92"/>
      <c r="F93" s="90">
        <f t="shared" si="0"/>
        <v>0</v>
      </c>
      <c r="L93" s="5"/>
      <c r="M93" s="1"/>
      <c r="N93" s="3"/>
      <c r="O93" s="3"/>
      <c r="P93" s="27"/>
      <c r="Q93" s="26"/>
    </row>
    <row r="94" spans="1:17" ht="24" x14ac:dyDescent="0.2">
      <c r="A94" s="97" t="s">
        <v>141</v>
      </c>
      <c r="B94" s="93" t="s">
        <v>142</v>
      </c>
      <c r="C94" s="98">
        <v>2</v>
      </c>
      <c r="D94" s="99" t="s">
        <v>2</v>
      </c>
      <c r="E94" s="100"/>
      <c r="F94" s="101">
        <f t="shared" si="0"/>
        <v>0</v>
      </c>
      <c r="L94" s="5"/>
      <c r="M94" s="1"/>
      <c r="N94" s="3"/>
      <c r="O94" s="3"/>
      <c r="P94" s="27"/>
      <c r="Q94" s="26"/>
    </row>
    <row r="95" spans="1:17" ht="13.5" x14ac:dyDescent="0.2">
      <c r="A95" s="102"/>
      <c r="B95" s="93"/>
      <c r="C95" s="98"/>
      <c r="D95" s="99"/>
      <c r="E95" s="100"/>
      <c r="F95" s="103"/>
      <c r="L95" s="5"/>
      <c r="M95" s="42"/>
      <c r="N95" s="28"/>
      <c r="O95" s="43"/>
      <c r="P95" s="12"/>
      <c r="Q95" s="26"/>
    </row>
    <row r="96" spans="1:17" ht="24" x14ac:dyDescent="0.2">
      <c r="A96" s="104" t="s">
        <v>13</v>
      </c>
      <c r="B96" s="77" t="s">
        <v>138</v>
      </c>
      <c r="C96" s="94"/>
      <c r="D96" s="95"/>
      <c r="E96" s="65"/>
      <c r="F96" s="65"/>
      <c r="L96" s="5"/>
      <c r="M96" s="1"/>
      <c r="N96" s="29"/>
      <c r="O96" s="29"/>
      <c r="P96" s="44"/>
      <c r="Q96" s="26"/>
    </row>
    <row r="97" spans="1:17" ht="13.5" x14ac:dyDescent="0.2">
      <c r="A97" s="105" t="s">
        <v>14</v>
      </c>
      <c r="B97" s="106" t="s">
        <v>76</v>
      </c>
      <c r="C97" s="107">
        <v>2</v>
      </c>
      <c r="D97" s="107" t="s">
        <v>2</v>
      </c>
      <c r="E97" s="108"/>
      <c r="F97" s="109">
        <f t="shared" ref="F97:F107" si="1">E97*C97</f>
        <v>0</v>
      </c>
      <c r="L97" s="5"/>
      <c r="M97" s="45"/>
      <c r="N97" s="46"/>
      <c r="O97" s="47"/>
      <c r="P97" s="44"/>
      <c r="Q97" s="26"/>
    </row>
    <row r="98" spans="1:17" x14ac:dyDescent="0.2">
      <c r="A98" s="110"/>
      <c r="B98" s="106" t="s">
        <v>101</v>
      </c>
      <c r="C98" s="107">
        <v>1</v>
      </c>
      <c r="D98" s="107" t="s">
        <v>2</v>
      </c>
      <c r="E98" s="108"/>
      <c r="F98" s="109">
        <f t="shared" si="1"/>
        <v>0</v>
      </c>
      <c r="L98" s="3"/>
      <c r="M98" s="1"/>
      <c r="N98" s="3"/>
      <c r="O98" s="3"/>
      <c r="P98" s="27"/>
      <c r="Q98" s="26"/>
    </row>
    <row r="99" spans="1:17" x14ac:dyDescent="0.2">
      <c r="A99" s="111" t="s">
        <v>15</v>
      </c>
      <c r="B99" s="112" t="s">
        <v>77</v>
      </c>
      <c r="C99" s="113">
        <v>5</v>
      </c>
      <c r="D99" s="111" t="s">
        <v>3</v>
      </c>
      <c r="E99" s="109"/>
      <c r="F99" s="109">
        <f t="shared" si="1"/>
        <v>0</v>
      </c>
      <c r="M99" s="1"/>
      <c r="N99" s="3"/>
      <c r="O99" s="3"/>
      <c r="P99" s="26"/>
      <c r="Q99" s="26"/>
    </row>
    <row r="100" spans="1:17" x14ac:dyDescent="0.2">
      <c r="A100" s="111" t="s">
        <v>16</v>
      </c>
      <c r="B100" s="112" t="s">
        <v>78</v>
      </c>
      <c r="C100" s="113">
        <v>1</v>
      </c>
      <c r="D100" s="111" t="s">
        <v>3</v>
      </c>
      <c r="E100" s="109"/>
      <c r="F100" s="109">
        <f t="shared" si="1"/>
        <v>0</v>
      </c>
      <c r="L100" s="6"/>
      <c r="M100" s="7"/>
      <c r="N100" s="1"/>
      <c r="O100" s="1"/>
      <c r="P100" s="1"/>
      <c r="Q100" s="1"/>
    </row>
    <row r="101" spans="1:17" x14ac:dyDescent="0.2">
      <c r="A101" s="111" t="s">
        <v>17</v>
      </c>
      <c r="B101" s="114" t="s">
        <v>79</v>
      </c>
      <c r="C101" s="113">
        <v>14</v>
      </c>
      <c r="D101" s="111" t="s">
        <v>3</v>
      </c>
      <c r="E101" s="109"/>
      <c r="F101" s="109">
        <f t="shared" si="1"/>
        <v>0</v>
      </c>
      <c r="L101" s="5"/>
      <c r="M101" s="1"/>
      <c r="N101" s="29"/>
      <c r="O101" s="5"/>
      <c r="P101" s="27"/>
      <c r="Q101" s="27"/>
    </row>
    <row r="102" spans="1:17" x14ac:dyDescent="0.2">
      <c r="A102" s="111" t="s">
        <v>18</v>
      </c>
      <c r="B102" s="115" t="s">
        <v>81</v>
      </c>
      <c r="C102" s="116">
        <v>4</v>
      </c>
      <c r="D102" s="116" t="s">
        <v>2</v>
      </c>
      <c r="E102" s="116"/>
      <c r="F102" s="116">
        <f t="shared" si="1"/>
        <v>0</v>
      </c>
      <c r="L102" s="5"/>
      <c r="M102" s="1"/>
      <c r="N102" s="29"/>
      <c r="O102" s="5"/>
      <c r="P102" s="27"/>
      <c r="Q102" s="27"/>
    </row>
    <row r="103" spans="1:17" x14ac:dyDescent="0.2">
      <c r="A103" s="111" t="s">
        <v>19</v>
      </c>
      <c r="B103" s="112" t="s">
        <v>82</v>
      </c>
      <c r="C103" s="82">
        <f>1+1</f>
        <v>2</v>
      </c>
      <c r="D103" s="83" t="s">
        <v>2</v>
      </c>
      <c r="E103" s="85"/>
      <c r="F103" s="85">
        <f t="shared" si="1"/>
        <v>0</v>
      </c>
      <c r="L103" s="5"/>
      <c r="M103" s="1"/>
      <c r="N103" s="29"/>
      <c r="O103" s="5"/>
      <c r="P103" s="27"/>
      <c r="Q103" s="27"/>
    </row>
    <row r="104" spans="1:17" x14ac:dyDescent="0.2">
      <c r="A104" s="111" t="s">
        <v>20</v>
      </c>
      <c r="B104" s="112" t="s">
        <v>80</v>
      </c>
      <c r="C104" s="87">
        <v>4</v>
      </c>
      <c r="D104" s="88" t="s">
        <v>2</v>
      </c>
      <c r="E104" s="90"/>
      <c r="F104" s="90">
        <f t="shared" si="1"/>
        <v>0</v>
      </c>
      <c r="L104" s="3"/>
      <c r="M104" s="1"/>
      <c r="N104" s="29"/>
      <c r="O104" s="5"/>
      <c r="P104" s="27"/>
      <c r="Q104" s="27"/>
    </row>
    <row r="105" spans="1:17" x14ac:dyDescent="0.2">
      <c r="A105" s="110" t="s">
        <v>34</v>
      </c>
      <c r="B105" s="106" t="s">
        <v>126</v>
      </c>
      <c r="C105" s="94">
        <v>10</v>
      </c>
      <c r="D105" s="95" t="s">
        <v>128</v>
      </c>
      <c r="E105" s="96"/>
      <c r="F105" s="96">
        <f t="shared" si="1"/>
        <v>0</v>
      </c>
      <c r="M105" s="1"/>
      <c r="N105" s="3"/>
      <c r="O105" s="3"/>
      <c r="P105" s="26"/>
      <c r="Q105" s="26"/>
    </row>
    <row r="106" spans="1:17" x14ac:dyDescent="0.2">
      <c r="A106" s="111" t="s">
        <v>35</v>
      </c>
      <c r="B106" s="106" t="s">
        <v>127</v>
      </c>
      <c r="C106" s="87">
        <v>2</v>
      </c>
      <c r="D106" s="88" t="s">
        <v>2</v>
      </c>
      <c r="E106" s="90"/>
      <c r="F106" s="90">
        <f t="shared" si="1"/>
        <v>0</v>
      </c>
      <c r="L106" s="6"/>
      <c r="M106" s="7"/>
      <c r="Q106" s="27"/>
    </row>
    <row r="107" spans="1:17" x14ac:dyDescent="0.2">
      <c r="A107" s="111" t="s">
        <v>36</v>
      </c>
      <c r="B107" s="106" t="s">
        <v>129</v>
      </c>
      <c r="C107" s="87">
        <v>3</v>
      </c>
      <c r="D107" s="88" t="s">
        <v>2</v>
      </c>
      <c r="E107" s="90"/>
      <c r="F107" s="90">
        <f t="shared" si="1"/>
        <v>0</v>
      </c>
      <c r="L107" s="5"/>
      <c r="M107" s="1"/>
      <c r="N107" s="29"/>
      <c r="O107" s="5"/>
      <c r="P107" s="27"/>
      <c r="Q107" s="28"/>
    </row>
    <row r="108" spans="1:17" x14ac:dyDescent="0.2">
      <c r="A108" s="62"/>
      <c r="B108" s="62"/>
      <c r="C108" s="62"/>
      <c r="D108" s="62"/>
      <c r="E108" s="62"/>
      <c r="F108" s="62"/>
      <c r="L108" s="5"/>
      <c r="M108" s="1"/>
      <c r="N108" s="3"/>
      <c r="O108" s="3"/>
      <c r="P108" s="26"/>
      <c r="Q108" s="28"/>
    </row>
    <row r="109" spans="1:17" x14ac:dyDescent="0.2">
      <c r="A109" s="117"/>
      <c r="B109" s="118" t="s">
        <v>103</v>
      </c>
      <c r="C109" s="119"/>
      <c r="D109" s="119"/>
      <c r="E109" s="120"/>
      <c r="F109" s="120"/>
      <c r="L109" s="5"/>
      <c r="M109" s="1"/>
      <c r="N109" s="29"/>
      <c r="O109" s="5"/>
      <c r="P109" s="27"/>
      <c r="Q109" s="28"/>
    </row>
    <row r="110" spans="1:17" x14ac:dyDescent="0.2">
      <c r="A110" s="83" t="s">
        <v>37</v>
      </c>
      <c r="B110" s="115" t="s">
        <v>44</v>
      </c>
      <c r="C110" s="121">
        <v>14</v>
      </c>
      <c r="D110" s="95" t="s">
        <v>2</v>
      </c>
      <c r="E110" s="122"/>
      <c r="F110" s="122">
        <f t="shared" ref="F110:F115" si="2">E110*C110</f>
        <v>0</v>
      </c>
      <c r="L110" s="5"/>
      <c r="M110" s="1"/>
      <c r="N110" s="29"/>
      <c r="O110" s="5"/>
      <c r="P110" s="27"/>
      <c r="Q110" s="28"/>
    </row>
    <row r="111" spans="1:17" x14ac:dyDescent="0.2">
      <c r="A111" s="83" t="s">
        <v>38</v>
      </c>
      <c r="B111" s="112" t="s">
        <v>83</v>
      </c>
      <c r="C111" s="113">
        <v>5</v>
      </c>
      <c r="D111" s="83" t="s">
        <v>2</v>
      </c>
      <c r="E111" s="123"/>
      <c r="F111" s="109">
        <f t="shared" si="2"/>
        <v>0</v>
      </c>
      <c r="L111" s="5"/>
      <c r="M111" s="1"/>
      <c r="N111" s="12"/>
      <c r="O111" s="12"/>
      <c r="P111" s="12"/>
      <c r="Q111" s="28"/>
    </row>
    <row r="112" spans="1:17" x14ac:dyDescent="0.2">
      <c r="A112" s="83" t="s">
        <v>39</v>
      </c>
      <c r="B112" s="112" t="s">
        <v>45</v>
      </c>
      <c r="C112" s="113">
        <v>3</v>
      </c>
      <c r="D112" s="83" t="s">
        <v>2</v>
      </c>
      <c r="E112" s="109"/>
      <c r="F112" s="109">
        <f t="shared" si="2"/>
        <v>0</v>
      </c>
      <c r="L112" s="5"/>
      <c r="M112" s="1"/>
      <c r="N112" s="3"/>
      <c r="O112" s="5"/>
      <c r="P112" s="26"/>
      <c r="Q112" s="28"/>
    </row>
    <row r="113" spans="1:17" x14ac:dyDescent="0.2">
      <c r="A113" s="105" t="s">
        <v>52</v>
      </c>
      <c r="B113" s="112" t="s">
        <v>46</v>
      </c>
      <c r="C113" s="113">
        <v>3</v>
      </c>
      <c r="D113" s="83" t="s">
        <v>2</v>
      </c>
      <c r="E113" s="109"/>
      <c r="F113" s="109">
        <f t="shared" si="2"/>
        <v>0</v>
      </c>
      <c r="L113" s="5"/>
      <c r="M113" s="1"/>
      <c r="N113" s="3"/>
      <c r="O113" s="5"/>
      <c r="P113" s="26"/>
      <c r="Q113" s="28"/>
    </row>
    <row r="114" spans="1:17" x14ac:dyDescent="0.2">
      <c r="A114" s="124" t="s">
        <v>53</v>
      </c>
      <c r="B114" s="112" t="s">
        <v>48</v>
      </c>
      <c r="C114" s="113">
        <v>3</v>
      </c>
      <c r="D114" s="83" t="s">
        <v>2</v>
      </c>
      <c r="E114" s="109"/>
      <c r="F114" s="109">
        <f t="shared" si="2"/>
        <v>0</v>
      </c>
      <c r="L114" s="5"/>
      <c r="M114" s="1"/>
      <c r="N114" s="12"/>
      <c r="O114" s="5"/>
      <c r="P114" s="12"/>
      <c r="Q114" s="28"/>
    </row>
    <row r="115" spans="1:17" x14ac:dyDescent="0.2">
      <c r="A115" s="124" t="s">
        <v>60</v>
      </c>
      <c r="B115" s="125" t="s">
        <v>47</v>
      </c>
      <c r="C115" s="82">
        <v>3</v>
      </c>
      <c r="D115" s="83" t="s">
        <v>2</v>
      </c>
      <c r="E115" s="85"/>
      <c r="F115" s="85">
        <f t="shared" si="2"/>
        <v>0</v>
      </c>
      <c r="L115" s="5"/>
      <c r="M115" s="1"/>
      <c r="N115" s="12"/>
      <c r="O115" s="5"/>
      <c r="P115" s="12"/>
      <c r="Q115" s="28"/>
    </row>
    <row r="116" spans="1:17" x14ac:dyDescent="0.2">
      <c r="A116" s="99"/>
      <c r="B116" s="93"/>
      <c r="C116" s="126"/>
      <c r="D116" s="126"/>
      <c r="E116" s="127"/>
      <c r="F116" s="127"/>
      <c r="L116" s="1"/>
      <c r="M116" s="1"/>
      <c r="N116" s="30"/>
      <c r="O116" s="10"/>
      <c r="P116" s="31"/>
      <c r="Q116" s="27"/>
    </row>
    <row r="117" spans="1:17" x14ac:dyDescent="0.2">
      <c r="A117" s="76"/>
      <c r="B117" s="77" t="s">
        <v>102</v>
      </c>
      <c r="C117" s="116"/>
      <c r="D117" s="116"/>
      <c r="E117" s="128"/>
      <c r="F117" s="128"/>
      <c r="L117" s="8"/>
      <c r="M117" s="9"/>
      <c r="N117" s="29"/>
      <c r="O117" s="5"/>
      <c r="P117" s="27"/>
      <c r="Q117" s="27"/>
    </row>
    <row r="118" spans="1:17" x14ac:dyDescent="0.2">
      <c r="A118" s="124" t="s">
        <v>61</v>
      </c>
      <c r="B118" s="125" t="s">
        <v>49</v>
      </c>
      <c r="C118" s="82">
        <v>216</v>
      </c>
      <c r="D118" s="83" t="s">
        <v>2</v>
      </c>
      <c r="E118" s="85"/>
      <c r="F118" s="109">
        <f>E118*C118</f>
        <v>0</v>
      </c>
      <c r="L118" s="20"/>
      <c r="M118" s="21"/>
      <c r="N118" s="34"/>
      <c r="O118" s="34"/>
      <c r="P118" s="34"/>
      <c r="Q118" s="34"/>
    </row>
    <row r="119" spans="1:17" x14ac:dyDescent="0.2">
      <c r="A119" s="124" t="s">
        <v>62</v>
      </c>
      <c r="B119" s="129" t="s">
        <v>50</v>
      </c>
      <c r="C119" s="130">
        <v>216</v>
      </c>
      <c r="D119" s="130" t="s">
        <v>2</v>
      </c>
      <c r="E119" s="85"/>
      <c r="F119" s="109">
        <f t="shared" ref="F119:F124" si="3">E119*C119</f>
        <v>0</v>
      </c>
      <c r="L119" s="20"/>
      <c r="M119" s="21"/>
      <c r="N119" s="20"/>
      <c r="O119" s="20"/>
      <c r="P119" s="20"/>
      <c r="Q119" s="20"/>
    </row>
    <row r="120" spans="1:17" x14ac:dyDescent="0.2">
      <c r="A120" s="124" t="s">
        <v>91</v>
      </c>
      <c r="B120" s="131" t="s">
        <v>51</v>
      </c>
      <c r="C120" s="119">
        <v>216</v>
      </c>
      <c r="D120" s="119" t="s">
        <v>2</v>
      </c>
      <c r="E120" s="85"/>
      <c r="F120" s="109">
        <f t="shared" si="3"/>
        <v>0</v>
      </c>
      <c r="L120" s="11"/>
      <c r="M120" s="11"/>
      <c r="N120" s="20"/>
      <c r="O120" s="20"/>
      <c r="P120" s="20"/>
      <c r="Q120" s="20"/>
    </row>
    <row r="121" spans="1:17" x14ac:dyDescent="0.2">
      <c r="A121" s="124" t="s">
        <v>93</v>
      </c>
      <c r="B121" s="132" t="s">
        <v>54</v>
      </c>
      <c r="C121" s="116">
        <v>8</v>
      </c>
      <c r="D121" s="130" t="s">
        <v>3</v>
      </c>
      <c r="E121" s="85"/>
      <c r="F121" s="109">
        <f t="shared" si="3"/>
        <v>0</v>
      </c>
    </row>
    <row r="122" spans="1:17" ht="12" customHeight="1" x14ac:dyDescent="0.2">
      <c r="A122" s="124" t="s">
        <v>97</v>
      </c>
      <c r="B122" s="129" t="s">
        <v>57</v>
      </c>
      <c r="C122" s="130">
        <v>10</v>
      </c>
      <c r="D122" s="116" t="s">
        <v>2</v>
      </c>
      <c r="E122" s="85"/>
      <c r="F122" s="109">
        <f t="shared" si="3"/>
        <v>0</v>
      </c>
    </row>
    <row r="123" spans="1:17" ht="12" customHeight="1" x14ac:dyDescent="0.2">
      <c r="A123" s="124" t="s">
        <v>98</v>
      </c>
      <c r="B123" s="132" t="s">
        <v>58</v>
      </c>
      <c r="C123" s="116">
        <v>10</v>
      </c>
      <c r="D123" s="126" t="s">
        <v>2</v>
      </c>
      <c r="E123" s="85"/>
      <c r="F123" s="109">
        <f t="shared" si="3"/>
        <v>0</v>
      </c>
    </row>
    <row r="124" spans="1:17" x14ac:dyDescent="0.2">
      <c r="A124" s="124" t="s">
        <v>99</v>
      </c>
      <c r="B124" s="129" t="s">
        <v>59</v>
      </c>
      <c r="C124" s="130">
        <v>20</v>
      </c>
      <c r="D124" s="130" t="s">
        <v>2</v>
      </c>
      <c r="E124" s="85"/>
      <c r="F124" s="109">
        <f t="shared" si="3"/>
        <v>0</v>
      </c>
    </row>
    <row r="125" spans="1:17" x14ac:dyDescent="0.2">
      <c r="A125" s="124" t="s">
        <v>108</v>
      </c>
      <c r="B125" s="115" t="s">
        <v>55</v>
      </c>
      <c r="C125" s="121">
        <v>4</v>
      </c>
      <c r="D125" s="110" t="s">
        <v>2</v>
      </c>
      <c r="E125" s="109"/>
      <c r="F125" s="109">
        <f>E125*C125</f>
        <v>0</v>
      </c>
    </row>
    <row r="126" spans="1:17" x14ac:dyDescent="0.2">
      <c r="A126" s="124" t="s">
        <v>109</v>
      </c>
      <c r="B126" s="115" t="s">
        <v>92</v>
      </c>
      <c r="C126" s="94">
        <v>2</v>
      </c>
      <c r="D126" s="95" t="s">
        <v>2</v>
      </c>
      <c r="E126" s="85"/>
      <c r="F126" s="85">
        <f>E126*C126</f>
        <v>0</v>
      </c>
    </row>
    <row r="127" spans="1:17" x14ac:dyDescent="0.2">
      <c r="A127" s="124" t="s">
        <v>110</v>
      </c>
      <c r="B127" s="129" t="s">
        <v>104</v>
      </c>
      <c r="C127" s="130">
        <v>10</v>
      </c>
      <c r="D127" s="130" t="s">
        <v>2</v>
      </c>
      <c r="E127" s="90"/>
      <c r="F127" s="133">
        <f>E127*C127</f>
        <v>0</v>
      </c>
    </row>
    <row r="128" spans="1:17" x14ac:dyDescent="0.2">
      <c r="A128" s="95"/>
      <c r="B128" s="93"/>
      <c r="C128" s="116"/>
      <c r="D128" s="116"/>
      <c r="E128" s="96"/>
      <c r="F128" s="128"/>
    </row>
    <row r="129" spans="1:6" x14ac:dyDescent="0.2">
      <c r="A129" s="134"/>
      <c r="B129" s="77" t="s">
        <v>136</v>
      </c>
      <c r="C129" s="116"/>
      <c r="D129" s="116"/>
      <c r="E129" s="96"/>
      <c r="F129" s="120"/>
    </row>
    <row r="130" spans="1:6" x14ac:dyDescent="0.2">
      <c r="A130" s="88" t="s">
        <v>111</v>
      </c>
      <c r="B130" s="129" t="s">
        <v>137</v>
      </c>
      <c r="C130" s="135">
        <v>5</v>
      </c>
      <c r="D130" s="136" t="s">
        <v>65</v>
      </c>
      <c r="E130" s="137"/>
      <c r="F130" s="133">
        <f t="shared" ref="F130:F133" si="4">E130*C130</f>
        <v>0</v>
      </c>
    </row>
    <row r="131" spans="1:6" x14ac:dyDescent="0.2">
      <c r="A131" s="88" t="s">
        <v>122</v>
      </c>
      <c r="B131" s="129" t="s">
        <v>135</v>
      </c>
      <c r="C131" s="94">
        <v>40</v>
      </c>
      <c r="D131" s="78" t="s">
        <v>65</v>
      </c>
      <c r="E131" s="78"/>
      <c r="F131" s="133">
        <f t="shared" si="4"/>
        <v>0</v>
      </c>
    </row>
    <row r="132" spans="1:6" x14ac:dyDescent="0.2">
      <c r="A132" s="137" t="s">
        <v>123</v>
      </c>
      <c r="B132" s="129" t="s">
        <v>69</v>
      </c>
      <c r="C132" s="137">
        <v>7</v>
      </c>
      <c r="D132" s="137" t="s">
        <v>68</v>
      </c>
      <c r="E132" s="137"/>
      <c r="F132" s="137">
        <f t="shared" si="4"/>
        <v>0</v>
      </c>
    </row>
    <row r="133" spans="1:6" x14ac:dyDescent="0.2">
      <c r="A133" s="88" t="s">
        <v>124</v>
      </c>
      <c r="B133" s="129" t="s">
        <v>113</v>
      </c>
      <c r="C133" s="138">
        <v>5</v>
      </c>
      <c r="D133" s="139" t="s">
        <v>3</v>
      </c>
      <c r="E133" s="140"/>
      <c r="F133" s="133">
        <f t="shared" si="4"/>
        <v>0</v>
      </c>
    </row>
    <row r="134" spans="1:6" x14ac:dyDescent="0.2">
      <c r="A134" s="99"/>
      <c r="B134" s="141"/>
      <c r="C134" s="142"/>
      <c r="D134" s="143"/>
      <c r="E134" s="144"/>
      <c r="F134" s="127"/>
    </row>
    <row r="135" spans="1:6" x14ac:dyDescent="0.2">
      <c r="A135" s="95"/>
      <c r="B135" s="77" t="s">
        <v>134</v>
      </c>
      <c r="C135" s="145"/>
      <c r="D135" s="146"/>
      <c r="E135" s="147"/>
      <c r="F135" s="120"/>
    </row>
    <row r="136" spans="1:6" x14ac:dyDescent="0.2">
      <c r="A136" s="88" t="s">
        <v>125</v>
      </c>
      <c r="B136" s="129" t="s">
        <v>119</v>
      </c>
      <c r="C136" s="137">
        <v>2</v>
      </c>
      <c r="D136" s="137" t="s">
        <v>2</v>
      </c>
      <c r="E136" s="137"/>
      <c r="F136" s="137">
        <f t="shared" ref="F136:F139" si="5">E136*C136</f>
        <v>0</v>
      </c>
    </row>
    <row r="137" spans="1:6" x14ac:dyDescent="0.2">
      <c r="A137" s="88" t="s">
        <v>130</v>
      </c>
      <c r="B137" s="129" t="s">
        <v>120</v>
      </c>
      <c r="C137" s="137">
        <v>2</v>
      </c>
      <c r="D137" s="137" t="s">
        <v>2</v>
      </c>
      <c r="E137" s="137"/>
      <c r="F137" s="137">
        <f t="shared" si="5"/>
        <v>0</v>
      </c>
    </row>
    <row r="138" spans="1:6" x14ac:dyDescent="0.2">
      <c r="A138" s="88" t="s">
        <v>131</v>
      </c>
      <c r="B138" s="129" t="s">
        <v>121</v>
      </c>
      <c r="C138" s="137">
        <v>1</v>
      </c>
      <c r="D138" s="137" t="s">
        <v>2</v>
      </c>
      <c r="E138" s="137"/>
      <c r="F138" s="137">
        <f t="shared" si="5"/>
        <v>0</v>
      </c>
    </row>
    <row r="139" spans="1:6" x14ac:dyDescent="0.2">
      <c r="A139" s="88" t="s">
        <v>132</v>
      </c>
      <c r="B139" s="129" t="s">
        <v>133</v>
      </c>
      <c r="C139" s="137">
        <v>1</v>
      </c>
      <c r="D139" s="137" t="s">
        <v>2</v>
      </c>
      <c r="E139" s="137"/>
      <c r="F139" s="137">
        <f t="shared" si="5"/>
        <v>0</v>
      </c>
    </row>
    <row r="140" spans="1:6" x14ac:dyDescent="0.2">
      <c r="A140" s="99"/>
      <c r="B140" s="141"/>
      <c r="C140" s="148"/>
      <c r="D140" s="149"/>
      <c r="E140" s="150"/>
      <c r="F140" s="128"/>
    </row>
    <row r="141" spans="1:6" x14ac:dyDescent="0.2">
      <c r="A141" s="116"/>
      <c r="B141" s="132"/>
      <c r="C141" s="116"/>
      <c r="D141" s="116"/>
      <c r="E141" s="96"/>
      <c r="F141" s="128"/>
    </row>
    <row r="142" spans="1:6" x14ac:dyDescent="0.2">
      <c r="A142" s="117" t="s">
        <v>21</v>
      </c>
      <c r="B142" s="118" t="s">
        <v>56</v>
      </c>
      <c r="C142" s="131"/>
      <c r="D142" s="131"/>
      <c r="E142" s="131"/>
      <c r="F142" s="131"/>
    </row>
    <row r="143" spans="1:6" x14ac:dyDescent="0.2">
      <c r="A143" s="88" t="s">
        <v>22</v>
      </c>
      <c r="B143" s="115" t="s">
        <v>94</v>
      </c>
      <c r="C143" s="121">
        <v>10</v>
      </c>
      <c r="D143" s="110" t="s">
        <v>64</v>
      </c>
      <c r="E143" s="122"/>
      <c r="F143" s="122">
        <f>E143*C143</f>
        <v>0</v>
      </c>
    </row>
    <row r="144" spans="1:6" x14ac:dyDescent="0.2">
      <c r="A144" s="88" t="s">
        <v>40</v>
      </c>
      <c r="B144" s="125" t="s">
        <v>95</v>
      </c>
      <c r="C144" s="82">
        <v>12</v>
      </c>
      <c r="D144" s="83" t="s">
        <v>64</v>
      </c>
      <c r="E144" s="85"/>
      <c r="F144" s="85">
        <f>E144*C144</f>
        <v>0</v>
      </c>
    </row>
    <row r="145" spans="1:6" x14ac:dyDescent="0.2">
      <c r="A145" s="88" t="s">
        <v>41</v>
      </c>
      <c r="B145" s="129" t="s">
        <v>63</v>
      </c>
      <c r="C145" s="87">
        <v>2</v>
      </c>
      <c r="D145" s="88" t="s">
        <v>2</v>
      </c>
      <c r="E145" s="90"/>
      <c r="F145" s="90">
        <f>E145*C145</f>
        <v>0</v>
      </c>
    </row>
    <row r="146" spans="1:6" x14ac:dyDescent="0.2">
      <c r="A146" s="116"/>
      <c r="B146" s="132"/>
      <c r="C146" s="94"/>
      <c r="D146" s="95"/>
      <c r="E146" s="96"/>
      <c r="F146" s="96"/>
    </row>
    <row r="147" spans="1:6" x14ac:dyDescent="0.2">
      <c r="A147" s="62"/>
      <c r="B147" s="132"/>
      <c r="C147" s="116"/>
      <c r="D147" s="116"/>
      <c r="E147" s="128"/>
      <c r="F147" s="128"/>
    </row>
    <row r="148" spans="1:6" x14ac:dyDescent="0.2">
      <c r="A148" s="117" t="s">
        <v>24</v>
      </c>
      <c r="B148" s="118" t="s">
        <v>23</v>
      </c>
      <c r="C148" s="67"/>
      <c r="D148" s="67"/>
      <c r="E148" s="67"/>
      <c r="F148" s="122"/>
    </row>
    <row r="149" spans="1:6" x14ac:dyDescent="0.2">
      <c r="A149" s="110" t="s">
        <v>25</v>
      </c>
      <c r="B149" s="115" t="s">
        <v>88</v>
      </c>
      <c r="C149" s="121">
        <v>1</v>
      </c>
      <c r="D149" s="110" t="s">
        <v>2</v>
      </c>
      <c r="E149" s="122"/>
      <c r="F149" s="151">
        <f t="shared" ref="F149:F154" si="6">C149*E149</f>
        <v>0</v>
      </c>
    </row>
    <row r="150" spans="1:6" x14ac:dyDescent="0.2">
      <c r="A150" s="111" t="s">
        <v>26</v>
      </c>
      <c r="B150" s="112" t="s">
        <v>89</v>
      </c>
      <c r="C150" s="116">
        <v>4</v>
      </c>
      <c r="D150" s="116" t="s">
        <v>2</v>
      </c>
      <c r="E150" s="128"/>
      <c r="F150" s="151">
        <f t="shared" si="6"/>
        <v>0</v>
      </c>
    </row>
    <row r="151" spans="1:6" x14ac:dyDescent="0.2">
      <c r="A151" s="111" t="s">
        <v>27</v>
      </c>
      <c r="B151" s="112" t="s">
        <v>106</v>
      </c>
      <c r="C151" s="82">
        <v>1</v>
      </c>
      <c r="D151" s="83" t="s">
        <v>2</v>
      </c>
      <c r="E151" s="85"/>
      <c r="F151" s="151">
        <f t="shared" si="6"/>
        <v>0</v>
      </c>
    </row>
    <row r="152" spans="1:6" x14ac:dyDescent="0.2">
      <c r="A152" s="83" t="s">
        <v>28</v>
      </c>
      <c r="B152" s="112" t="s">
        <v>107</v>
      </c>
      <c r="C152" s="87">
        <v>1</v>
      </c>
      <c r="D152" s="88" t="s">
        <v>2</v>
      </c>
      <c r="E152" s="90"/>
      <c r="F152" s="151">
        <f t="shared" si="6"/>
        <v>0</v>
      </c>
    </row>
    <row r="153" spans="1:6" x14ac:dyDescent="0.2">
      <c r="A153" s="88" t="s">
        <v>29</v>
      </c>
      <c r="B153" s="131" t="s">
        <v>140</v>
      </c>
      <c r="C153" s="152">
        <v>4</v>
      </c>
      <c r="D153" s="152" t="s">
        <v>2</v>
      </c>
      <c r="E153" s="152"/>
      <c r="F153" s="151">
        <f t="shared" si="6"/>
        <v>0</v>
      </c>
    </row>
    <row r="154" spans="1:6" x14ac:dyDescent="0.2">
      <c r="A154" s="99" t="s">
        <v>30</v>
      </c>
      <c r="B154" s="132" t="s">
        <v>139</v>
      </c>
      <c r="C154" s="116">
        <v>2</v>
      </c>
      <c r="D154" s="88" t="s">
        <v>2</v>
      </c>
      <c r="E154" s="133"/>
      <c r="F154" s="151">
        <f t="shared" si="6"/>
        <v>0</v>
      </c>
    </row>
    <row r="155" spans="1:6" x14ac:dyDescent="0.2">
      <c r="A155" s="99" t="s">
        <v>31</v>
      </c>
      <c r="B155" s="93" t="s">
        <v>100</v>
      </c>
      <c r="C155" s="126">
        <v>3</v>
      </c>
      <c r="D155" s="99" t="s">
        <v>2</v>
      </c>
      <c r="E155" s="128"/>
      <c r="F155" s="151">
        <f>C155*E155</f>
        <v>0</v>
      </c>
    </row>
    <row r="156" spans="1:6" x14ac:dyDescent="0.2">
      <c r="A156" s="88" t="s">
        <v>112</v>
      </c>
      <c r="B156" s="129" t="s">
        <v>105</v>
      </c>
      <c r="C156" s="137">
        <v>3</v>
      </c>
      <c r="D156" s="88" t="s">
        <v>2</v>
      </c>
      <c r="E156" s="137"/>
      <c r="F156" s="135">
        <f>C156*E156</f>
        <v>0</v>
      </c>
    </row>
    <row r="157" spans="1:6" x14ac:dyDescent="0.2">
      <c r="A157" s="95"/>
      <c r="B157" s="132"/>
      <c r="C157" s="78"/>
      <c r="D157" s="95"/>
      <c r="E157" s="78"/>
      <c r="F157" s="65"/>
    </row>
    <row r="158" spans="1:6" x14ac:dyDescent="0.2">
      <c r="A158" s="132"/>
      <c r="B158" s="132"/>
      <c r="C158" s="153"/>
      <c r="D158" s="154"/>
      <c r="E158" s="155"/>
      <c r="F158" s="96"/>
    </row>
    <row r="159" spans="1:6" x14ac:dyDescent="0.2">
      <c r="A159" s="156">
        <v>44682</v>
      </c>
      <c r="B159" s="157" t="s">
        <v>4</v>
      </c>
      <c r="C159" s="158">
        <v>80</v>
      </c>
      <c r="D159" s="134" t="s">
        <v>68</v>
      </c>
      <c r="E159" s="159"/>
      <c r="F159" s="159">
        <f>E159*C159</f>
        <v>0</v>
      </c>
    </row>
    <row r="160" spans="1:6" x14ac:dyDescent="0.2">
      <c r="A160" s="160" t="s">
        <v>32</v>
      </c>
      <c r="B160" s="161" t="s">
        <v>73</v>
      </c>
      <c r="C160" s="162">
        <v>0.87</v>
      </c>
      <c r="D160" s="162" t="s">
        <v>74</v>
      </c>
      <c r="E160" s="162"/>
      <c r="F160" s="162">
        <f>C160*E160</f>
        <v>0</v>
      </c>
    </row>
    <row r="161" spans="1:6" x14ac:dyDescent="0.2">
      <c r="A161" s="160" t="s">
        <v>33</v>
      </c>
      <c r="B161" s="163" t="s">
        <v>90</v>
      </c>
      <c r="C161" s="164"/>
      <c r="D161" s="164"/>
      <c r="E161" s="164"/>
      <c r="F161" s="164"/>
    </row>
    <row r="162" spans="1:6" ht="12.75" thickBot="1" x14ac:dyDescent="0.25">
      <c r="A162" s="165"/>
      <c r="B162" s="165"/>
      <c r="C162" s="166"/>
      <c r="D162" s="166"/>
      <c r="E162" s="166"/>
      <c r="F162" s="166"/>
    </row>
    <row r="163" spans="1:6" ht="12.75" thickBot="1" x14ac:dyDescent="0.25">
      <c r="A163" s="167" t="s">
        <v>10</v>
      </c>
      <c r="B163" s="168" t="str">
        <f>B85&amp;" celkem bez DPH"</f>
        <v>PS 01 Strojní část čerpací stanice Kamenné lázně celkem bez DPH</v>
      </c>
      <c r="C163" s="169"/>
      <c r="D163" s="170"/>
      <c r="E163" s="171"/>
      <c r="F163" s="172">
        <f>SUM(F89:F160)</f>
        <v>0</v>
      </c>
    </row>
    <row r="164" spans="1:6" x14ac:dyDescent="0.2">
      <c r="A164" s="62"/>
      <c r="B164" s="132"/>
      <c r="C164" s="173"/>
      <c r="D164" s="62"/>
      <c r="E164" s="62"/>
      <c r="F164" s="62"/>
    </row>
  </sheetData>
  <mergeCells count="7">
    <mergeCell ref="E79:F79"/>
    <mergeCell ref="A80:B80"/>
    <mergeCell ref="E80:F80"/>
    <mergeCell ref="E1:F1"/>
    <mergeCell ref="A2:B2"/>
    <mergeCell ref="E2:F2"/>
    <mergeCell ref="B34:D34"/>
  </mergeCells>
  <pageMargins left="0.70866141732283472" right="0.51181102362204722" top="0.78740157480314965" bottom="0.78740157480314965" header="0.31496062992125984" footer="0.31496062992125984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Rozpočet str. část</vt:lpstr>
      <vt:lpstr>strojní část specifikace</vt:lpstr>
      <vt:lpstr>'Rozpočet str. část'!Názvy_tisku</vt:lpstr>
      <vt:lpstr>'Rozpočet str. část'!Oblast_tisku</vt:lpstr>
      <vt:lpstr>'strojní část specifikace'!Oblast_tisku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</dc:creator>
  <cp:lastModifiedBy>Stolínová Petra</cp:lastModifiedBy>
  <cp:lastPrinted>2023-01-29T14:58:28Z</cp:lastPrinted>
  <dcterms:created xsi:type="dcterms:W3CDTF">2013-03-26T12:27:39Z</dcterms:created>
  <dcterms:modified xsi:type="dcterms:W3CDTF">2024-09-04T07:36:11Z</dcterms:modified>
</cp:coreProperties>
</file>